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data" ContentType="application/vnd.openxmlformats-officedocument.model+data"/>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pivotCache/pivotCacheDefinition13.xml" ContentType="application/vnd.openxmlformats-officedocument.spreadsheetml.pivotCacheDefinition+xml"/>
  <Override PartName="/xl/pivotCache/pivotCacheDefinition14.xml" ContentType="application/vnd.openxmlformats-officedocument.spreadsheetml.pivotCacheDefinition+xml"/>
  <Override PartName="/xl/pivotCache/pivotCacheDefinition15.xml" ContentType="application/vnd.openxmlformats-officedocument.spreadsheetml.pivotCacheDefinition+xml"/>
  <Override PartName="/xl/pivotCache/pivotCacheDefinition16.xml" ContentType="application/vnd.openxmlformats-officedocument.spreadsheetml.pivotCacheDefinition+xml"/>
  <Override PartName="/xl/connections.xml" ContentType="application/vnd.openxmlformats-officedocument.spreadsheetml.connection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7.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18.xml" ContentType="application/vnd.openxmlformats-officedocument.customXmlProperties+xml"/>
  <Override PartName="/customXml/itemProps40.xml" ContentType="application/vnd.openxmlformats-officedocument.customXmlProperties+xml"/>
  <Override PartName="/customXml/itemProps39.xml" ContentType="application/vnd.openxmlformats-officedocument.customXmlProperties+xml"/>
  <Override PartName="/customXml/itemProps4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buncombecountync.sharepoint.com/sites/PART-FS-StrategicPartnerships/Shared Documents/Community Investments/ECE/Committee/Meetings/FY2023/April 18/"/>
    </mc:Choice>
  </mc:AlternateContent>
  <xr:revisionPtr revIDLastSave="0" documentId="8_{7117E776-A470-4B71-9861-53167C5BFB1C}" xr6:coauthVersionLast="47" xr6:coauthVersionMax="47" xr10:uidLastSave="{00000000-0000-0000-0000-000000000000}"/>
  <bookViews>
    <workbookView xWindow="-120" yWindow="-120" windowWidth="29040" windowHeight="15840" xr2:uid="{00000000-000D-0000-FFFF-FFFF00000000}"/>
  </bookViews>
  <sheets>
    <sheet name="Scenarios" sheetId="5" r:id="rId1"/>
    <sheet name="Graphs &amp; Tables" sheetId="8" r:id="rId2"/>
    <sheet name="Unspent" sheetId="6" r:id="rId3"/>
    <sheet name="Slots-MultiYear" sheetId="7" r:id="rId4"/>
    <sheet name="Source Data" sheetId="1" r:id="rId5"/>
    <sheet name="Data Refresh" sheetId="11" r:id="rId6"/>
  </sheets>
  <definedNames>
    <definedName name="_xlnm._FilterDatabase" localSheetId="0" hidden="1">Scenarios!$A$6:$E$35</definedName>
    <definedName name="_xlcn.WorksheetConnection_FY2024EarlyChildhoodScores.xlsxTable11" hidden="1">Table1[]</definedName>
    <definedName name="Slicer_Value">#N/A</definedName>
  </definedNames>
  <calcPr calcId="191028"/>
  <pivotCaches>
    <pivotCache cacheId="0" r:id="rId7"/>
    <pivotCache cacheId="1" r:id="rId8"/>
    <pivotCache cacheId="2" r:id="rId9"/>
    <pivotCache cacheId="3" r:id="rId10"/>
    <pivotCache cacheId="4" r:id="rId11"/>
    <pivotCache cacheId="5" r:id="rId12"/>
    <pivotCache cacheId="6" r:id="rId13"/>
    <pivotCache cacheId="7" r:id="rId14"/>
    <pivotCache cacheId="8" r:id="rId15"/>
    <pivotCache cacheId="9" r:id="rId16"/>
    <pivotCache cacheId="10" r:id="rId17"/>
    <pivotCache cacheId="11" r:id="rId18"/>
    <pivotCache cacheId="12" r:id="rId19"/>
    <pivotCache cacheId="13" r:id="rId20"/>
    <pivotCache cacheId="14" r:id="rId21"/>
  </pivotCaches>
  <extLst>
    <ext xmlns:x14="http://schemas.microsoft.com/office/spreadsheetml/2009/9/main" uri="{876F7934-8845-4945-9796-88D515C7AA90}">
      <x14:pivotCaches>
        <pivotCache cacheId="15" r:id="rId22"/>
      </x14:pivotCaches>
    </ext>
    <ext xmlns:x14="http://schemas.microsoft.com/office/spreadsheetml/2009/9/main" uri="{BBE1A952-AA13-448e-AADC-164F8A28A991}">
      <x14:slicerCaches>
        <x14:slicerCache r:id="rId23"/>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Strategies_1f316b7b-8dbf-4b57-aaec-423b4c12d3c3" name="Strategies" connection="Query - Strategies"/>
          <x15:modelTable id="Strategies  Request_49f5681a-8f38-4269-890b-c15d69b3e156" name="Strategies  Request" connection="Query - Strategies (Request)"/>
          <x15:modelTable id="Strategies Filter_20d0b7a5-97e8-4e5d-ad4c-528944856470" name="Strategies Filter" connection="Query - Strategies Filter"/>
          <x15:modelTable id="Table1" name="Table1" connection="WorksheetConnection_FY2024 Early Childhood Scores.xlsx!Table1"/>
        </x15:modelTables>
        <x15:modelRelationships>
          <x15:modelRelationship fromTable="Strategies" fromColumn="Value" toTable="Strategies Filter" toColumn="Value"/>
          <x15:modelRelationship fromTable="Strategies  Request" fromColumn="Value" toTable="Strategies Filter" toColumn="Valu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5" l="1"/>
  <c r="K11" i="8"/>
  <c r="K12" i="8"/>
  <c r="K13" i="8"/>
  <c r="K10" i="8"/>
  <c r="C32" i="6"/>
  <c r="E32" i="6" s="1"/>
  <c r="E31" i="6"/>
  <c r="E30" i="6"/>
  <c r="E29" i="6"/>
  <c r="E28" i="6"/>
  <c r="E27" i="6"/>
  <c r="E26" i="6"/>
  <c r="E25" i="6"/>
  <c r="E24" i="6"/>
  <c r="C19" i="6"/>
  <c r="E19" i="6" s="1"/>
  <c r="E18" i="6"/>
  <c r="E17" i="6"/>
  <c r="E16" i="6"/>
  <c r="E15" i="6"/>
  <c r="C10" i="6"/>
  <c r="E10" i="6" s="1"/>
  <c r="E9" i="6"/>
  <c r="E8" i="6"/>
  <c r="E7" i="6"/>
  <c r="E6" i="6"/>
  <c r="J25" i="8"/>
  <c r="J24" i="8"/>
  <c r="H35" i="5" l="1"/>
  <c r="H34" i="5"/>
  <c r="H33" i="5"/>
  <c r="H32" i="5"/>
  <c r="H27" i="5"/>
  <c r="H31" i="5"/>
  <c r="H28" i="5"/>
  <c r="H29" i="5"/>
  <c r="H26" i="5"/>
  <c r="H30" i="5"/>
  <c r="H25" i="5"/>
  <c r="D24" i="5"/>
  <c r="H24" i="5"/>
  <c r="D23" i="5"/>
  <c r="H23" i="5"/>
  <c r="D20" i="5"/>
  <c r="H20" i="5"/>
  <c r="D17" i="5"/>
  <c r="H17" i="5"/>
  <c r="D16" i="5"/>
  <c r="H16" i="5"/>
  <c r="D14" i="5"/>
  <c r="H14" i="5"/>
  <c r="D13" i="5"/>
  <c r="H13" i="5"/>
  <c r="D22" i="5"/>
  <c r="H22" i="5"/>
  <c r="D21" i="5"/>
  <c r="H21" i="5"/>
  <c r="D19" i="5"/>
  <c r="H19" i="5"/>
  <c r="D18" i="5"/>
  <c r="H18" i="5"/>
  <c r="D15" i="5"/>
  <c r="H15" i="5"/>
  <c r="D12" i="5"/>
  <c r="H12" i="5"/>
  <c r="D11" i="5"/>
  <c r="H11" i="5"/>
  <c r="D10" i="5"/>
  <c r="H10" i="5"/>
  <c r="D9" i="5"/>
  <c r="H9" i="5"/>
  <c r="D8" i="5"/>
  <c r="H8" i="5"/>
  <c r="D39" i="5" l="1"/>
  <c r="D37" i="5"/>
  <c r="D38" i="5"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BBF6B18-3679-4BB3-94D2-43B4D01114A7}" name="Query - Strategies" description="Connection to the 'Strategies' query in the workbook." type="100" refreshedVersion="8" minRefreshableVersion="5">
    <extLst>
      <ext xmlns:x15="http://schemas.microsoft.com/office/spreadsheetml/2010/11/main" uri="{DE250136-89BD-433C-8126-D09CA5730AF9}">
        <x15:connection id="37fccfd0-a400-45c1-a34f-c8322dc407a5"/>
      </ext>
    </extLst>
  </connection>
  <connection id="2" xr16:uid="{5257F9CB-6832-408D-BA0C-2A7B6AE2B36C}" name="Query - Strategies (Request)" description="Connection to the 'Strategies (Request)' query in the workbook." type="100" refreshedVersion="8" minRefreshableVersion="5">
    <extLst>
      <ext xmlns:x15="http://schemas.microsoft.com/office/spreadsheetml/2010/11/main" uri="{DE250136-89BD-433C-8126-D09CA5730AF9}">
        <x15:connection id="a1788fde-667f-469b-b0f8-e342c470a885"/>
      </ext>
    </extLst>
  </connection>
  <connection id="3" xr16:uid="{9E485DEC-163B-4CA2-AFE7-127C977EA510}" name="Query - Strategies Filter" description="Connection to the 'Strategies Filter' query in the workbook." type="100" refreshedVersion="8" minRefreshableVersion="5">
    <extLst>
      <ext xmlns:x15="http://schemas.microsoft.com/office/spreadsheetml/2010/11/main" uri="{DE250136-89BD-433C-8126-D09CA5730AF9}">
        <x15:connection id="2da7dd88-100f-4fd0-a6a2-8974fe3edf4d"/>
      </ext>
    </extLst>
  </connection>
  <connection id="4" xr16:uid="{09BFA20B-6FC2-435F-9759-04031716DFA7}"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5" xr16:uid="{4C4EC577-9D4D-4796-B5E1-064A07A976C6}" name="WorksheetConnection_FY2024 Early Childhood Scores.xlsx!Table1" type="102" refreshedVersion="8" minRefreshableVersion="5">
    <extLst>
      <ext xmlns:x15="http://schemas.microsoft.com/office/spreadsheetml/2010/11/main" uri="{DE250136-89BD-433C-8126-D09CA5730AF9}">
        <x15:connection id="Table1">
          <x15:rangePr sourceName="_xlcn.WorksheetConnection_FY2024EarlyChildhoodScores.xlsxTable11"/>
        </x15:connection>
      </ext>
    </extLst>
  </connection>
</connections>
</file>

<file path=xl/sharedStrings.xml><?xml version="1.0" encoding="utf-8"?>
<sst xmlns="http://schemas.openxmlformats.org/spreadsheetml/2006/main" count="2590" uniqueCount="288">
  <si>
    <t>FY2024 Early Childhood Grant Scores</t>
  </si>
  <si>
    <t>Overall allocation:</t>
  </si>
  <si>
    <t>Existing Mult-year awards:</t>
  </si>
  <si>
    <t>Amount available to award:</t>
  </si>
  <si>
    <t>Funding Scenario</t>
  </si>
  <si>
    <t>Organization</t>
  </si>
  <si>
    <t>Requested</t>
  </si>
  <si>
    <t>Score</t>
  </si>
  <si>
    <t>Funding Amount</t>
  </si>
  <si>
    <t>% Funded</t>
  </si>
  <si>
    <t># Recommend Funding</t>
  </si>
  <si>
    <t># Scored</t>
  </si>
  <si>
    <t>% Recommend</t>
  </si>
  <si>
    <t>Slots</t>
  </si>
  <si>
    <t>Existing Slots</t>
  </si>
  <si>
    <t>New Slots</t>
  </si>
  <si>
    <t>Open existing slots due to staffing</t>
  </si>
  <si>
    <t># Recommend multi-year funding</t>
  </si>
  <si>
    <t>Multi-year Request?</t>
  </si>
  <si>
    <t>Multi-year Year 2</t>
  </si>
  <si>
    <t>Multi-year Year 3</t>
  </si>
  <si>
    <t>Zip Code</t>
  </si>
  <si>
    <t>Unspent Funds FY20</t>
  </si>
  <si>
    <t>Unspent Funds FY21</t>
  </si>
  <si>
    <t>Unspent Funds FY22</t>
  </si>
  <si>
    <t>Unspent Funds FY23</t>
  </si>
  <si>
    <t>Strategy</t>
  </si>
  <si>
    <t>Community Action Opportunities - Johnston PreK</t>
  </si>
  <si>
    <t>18 existing slots</t>
  </si>
  <si>
    <t>yes</t>
  </si>
  <si>
    <t>Increase slots for enrollment ; Increase quality ; Support families</t>
  </si>
  <si>
    <t>Community Action Opportunities - Burton PreK</t>
  </si>
  <si>
    <t>16 existing slots</t>
  </si>
  <si>
    <t>no</t>
  </si>
  <si>
    <t>F I R S T</t>
  </si>
  <si>
    <t>Increase quality ; Support families ; Enhance effectiveness of overall system of early care and education</t>
  </si>
  <si>
    <t>Eliada Homes, Inc</t>
  </si>
  <si>
    <t>We are short staff and so do have some
slots not able to be filled</t>
  </si>
  <si>
    <t>Buncombe Partnership for Children - Workforce Dev</t>
  </si>
  <si>
    <t>Develop/diversify early childhood workforce</t>
  </si>
  <si>
    <t>Community Action Opportunities - Burton Toddler Care</t>
  </si>
  <si>
    <t>32 new slots</t>
  </si>
  <si>
    <t>Buncombe Partnership for Children - Systems Coordination</t>
  </si>
  <si>
    <t>OnTrack Financial Education &amp; Counseling</t>
  </si>
  <si>
    <t>Develop/diversify early childhood workforce ; Support families</t>
  </si>
  <si>
    <t>Asheville-Buncombe Technical Community College</t>
  </si>
  <si>
    <t>Increase quality ; Develop/diversify early childhood workforce ; Enhance effectiveness of overall system of early care and education</t>
  </si>
  <si>
    <t>Read to Succeed</t>
  </si>
  <si>
    <t>Irene Wortham Center</t>
  </si>
  <si>
    <t>Currently have 62 slots, but would like to return to pre-pandemic level of 95-105.</t>
  </si>
  <si>
    <t>We currently have 68 children enrolled. Our allowed capacity is 115. As we add staff, we will be
able to increase enrollment</t>
  </si>
  <si>
    <t>Increase slots for enrollment ; Support families ; Enhance effectiveness of overall system of early care and education</t>
  </si>
  <si>
    <t>Buncombe County Schools</t>
  </si>
  <si>
    <t>Verner Center for Early Learning</t>
  </si>
  <si>
    <t>Yes, we could open at least one additional infant/toddler classroom and potentially another
preschool classroom at our Verner Central location</t>
  </si>
  <si>
    <t>The Christine Avery Learning Center</t>
  </si>
  <si>
    <t>Increase quality ; Support families</t>
  </si>
  <si>
    <t>YWCA of Asheville and Western North Carolina - Empowerment Childcare</t>
  </si>
  <si>
    <t>Develop/diversify early childhood workforce ; Support families ; Enhance effectiveness of overall system of early care and education</t>
  </si>
  <si>
    <t>Swannanoa Valley Child Care Council (Donald S Collins Early Learning Center)</t>
  </si>
  <si>
    <t>Total new early care and education slots created  30
Total slots maintained 97</t>
  </si>
  <si>
    <t>Yes, we have licensed slots available that are not currently filled due to lack of finding qualified
teachers...We have the space available to add at least 4 more classrooms in our new building.</t>
  </si>
  <si>
    <t>Increase slots for enrollment ; Increase quality ; Develop/diversify early childhood workforce ; Support families ; Enhance effectiveness of overall system of early care and education</t>
  </si>
  <si>
    <t>YWCA of Asheville and Western North Carolina - Early Learning</t>
  </si>
  <si>
    <t>115 slots, 81 children currently enrolled</t>
  </si>
  <si>
    <t>We have a projected enrollment goal of 115 s tudents based on center capacity and licensure.
Currently, we have 86 students enrolled full-time, which is the maximum we can have based on teacher-student ratios</t>
  </si>
  <si>
    <t>Increase quality ; Develop/diversify early childhood workforce</t>
  </si>
  <si>
    <t>Asheville Jewish Community Center</t>
  </si>
  <si>
    <t>125 existing slots</t>
  </si>
  <si>
    <t>If we were fully staffed, we would have the capacity to enroll an additional 9 children</t>
  </si>
  <si>
    <t>Increase quality ; Develop/diversify early childhood workforce ; Support families ; Enhance effectiveness of overall system of early care and education</t>
  </si>
  <si>
    <t>Hominy Baptist Church</t>
  </si>
  <si>
    <t xml:space="preserve">12-18 new expanded slots at minimum depending on backfilling slots.  
Maintaining 140 existing slots with an expansion to 152 at minimum.  </t>
  </si>
  <si>
    <t>Evolve Early Learning</t>
  </si>
  <si>
    <t>36 existing slots, 3 new slots</t>
  </si>
  <si>
    <t>Increase slots for enrollment ; Increase quality ; Develop/diversify early childhood workforce</t>
  </si>
  <si>
    <t>Friends of Mine Preschool</t>
  </si>
  <si>
    <t xml:space="preserve">Will maintain current 12 Pre-K slots and increase them to 16. </t>
  </si>
  <si>
    <t>Child Care Center of First Presbyterian</t>
  </si>
  <si>
    <t>Southwestern Child Development</t>
  </si>
  <si>
    <t>50 slots with 41 children currently enrolled</t>
  </si>
  <si>
    <t>Sprouts Early Learning Academy</t>
  </si>
  <si>
    <t>Total new early care and education slots - 80.  The school is licensed for 130, however, only about 40 slots are being utilized right now.</t>
  </si>
  <si>
    <t>total capacity of the center is now 124 and we have 74 available slots for enrolling. We
have just started our staffing process and the reason these slots have not been filled in a couple
of years is due to the staffing shortage.</t>
  </si>
  <si>
    <t>Bent Creek Preschool</t>
  </si>
  <si>
    <t xml:space="preserve">65 existing slots, 15 new slots  
</t>
  </si>
  <si>
    <t>Asheville Museum of Science (AMOS)</t>
  </si>
  <si>
    <t>YTL Training Program</t>
  </si>
  <si>
    <t>48-60 new slots created</t>
  </si>
  <si>
    <t>Increase slots for enrollment ; Increase quality ; Develop/diversify early childhood workforce ; Support families</t>
  </si>
  <si>
    <t>Asheville Waldorf School - Kindergarten Access</t>
  </si>
  <si>
    <t>8 new kindergarten slots will be created, 16 kindergarten slots will be maintained, 54 pre-K slots will be maintained, 5 teachers positions maintained, 5 teaching assistant positions maintained, 4 administrative staff positions maintained, 1 aftercare staff position created.</t>
  </si>
  <si>
    <t>Asheville Waldorf School - Enrollment Modernization</t>
  </si>
  <si>
    <t xml:space="preserve">Will maintain the 16 kindergarten and 53 pre-K slots we currently have. We hope to create 13 new slots in the first year of implementation and an additional 13 within three years. </t>
  </si>
  <si>
    <t>Increase slots for enrollment ; Increase quality ; Support families ; Enhance effectiveness of overall system of early care and education</t>
  </si>
  <si>
    <t>Allocated</t>
  </si>
  <si>
    <t>Remaining</t>
  </si>
  <si>
    <t xml:space="preserve"> # Funded</t>
  </si>
  <si>
    <t>Scoring Data</t>
  </si>
  <si>
    <t>Request &amp; Funding Data</t>
  </si>
  <si>
    <t>Scenario Details</t>
  </si>
  <si>
    <t>Slot Data</t>
  </si>
  <si>
    <t>Score Stats</t>
  </si>
  <si>
    <t>Requests</t>
  </si>
  <si>
    <t>Projects Funded</t>
  </si>
  <si>
    <t>Funded Amount</t>
  </si>
  <si>
    <t>Aggregate Amounts by Strategy</t>
  </si>
  <si>
    <t>Slots Funded (Current)</t>
  </si>
  <si>
    <t>Additional Existing Slots Funded</t>
  </si>
  <si>
    <t>New Slots Funded</t>
  </si>
  <si>
    <t>Column Labels</t>
  </si>
  <si>
    <t>Max Score</t>
  </si>
  <si>
    <t>Max Requested</t>
  </si>
  <si>
    <t>Request</t>
  </si>
  <si>
    <t>Grand Total</t>
  </si>
  <si>
    <t>Min Score</t>
  </si>
  <si>
    <t>Min Requested</t>
  </si>
  <si>
    <t>First Year Funding</t>
  </si>
  <si>
    <t>Sum of Score</t>
  </si>
  <si>
    <t>Median Score</t>
  </si>
  <si>
    <t>Median Requested</t>
  </si>
  <si>
    <t>Second Year Funding</t>
  </si>
  <si>
    <t>Weighted Additional Existing Slots</t>
  </si>
  <si>
    <t>Mean Score</t>
  </si>
  <si>
    <t>Mean Requested</t>
  </si>
  <si>
    <t>Third Year Funding</t>
  </si>
  <si>
    <t>Weighted New Slots</t>
  </si>
  <si>
    <t>Projects fall into multiple categories, these figures are not overall totals</t>
  </si>
  <si>
    <t>Weighted calculations take into account the percent of funding awarded and are speculative. They are NOT an attesstation by the grantee.</t>
  </si>
  <si>
    <t>Funding</t>
  </si>
  <si>
    <t>Trend</t>
  </si>
  <si>
    <t>Max Funded</t>
  </si>
  <si>
    <t>Min Funded</t>
  </si>
  <si>
    <t>Median Funded</t>
  </si>
  <si>
    <t>Mean Funded</t>
  </si>
  <si>
    <t>Project</t>
  </si>
  <si>
    <t>Requested Amount</t>
  </si>
  <si>
    <t>First Year Funds</t>
  </si>
  <si>
    <t>Second Year Funds</t>
  </si>
  <si>
    <t>Third Year Funds</t>
  </si>
  <si>
    <t>Number of slots * % of Request Funded</t>
  </si>
  <si>
    <t>Requested Projects</t>
  </si>
  <si>
    <t>Projects</t>
  </si>
  <si>
    <t>Multi-Year Projects</t>
  </si>
  <si>
    <t xml:space="preserve">Funded Projects </t>
  </si>
  <si>
    <t>Multi-Year Projects Funded</t>
  </si>
  <si>
    <t>Row Labels</t>
  </si>
  <si>
    <t>Request vs. Funded</t>
  </si>
  <si>
    <t>Percent of Requests</t>
  </si>
  <si>
    <t>Enhance effectiveness of overall system of early care and education</t>
  </si>
  <si>
    <t>Increase quality</t>
  </si>
  <si>
    <t>Increase slots for enrollment</t>
  </si>
  <si>
    <t>Support families</t>
  </si>
  <si>
    <t>Buncombe County Early Childhood Grants</t>
  </si>
  <si>
    <t>Unspent Funding by Year</t>
  </si>
  <si>
    <t>FY2020</t>
  </si>
  <si>
    <t>Supplier Name</t>
  </si>
  <si>
    <t>Project Name</t>
  </si>
  <si>
    <t>Amount Remaining</t>
  </si>
  <si>
    <t>Total Award</t>
  </si>
  <si>
    <t>Percent Unspent</t>
  </si>
  <si>
    <t>Christine Avery Learning Center</t>
  </si>
  <si>
    <t>Asheville City Schools Partnership</t>
  </si>
  <si>
    <t>Community Action Opportunities</t>
  </si>
  <si>
    <t>Boost Buncombe Families and Teachers</t>
  </si>
  <si>
    <t>Johnston Elementary Preschool</t>
  </si>
  <si>
    <t>Early Learning Center Program Update</t>
  </si>
  <si>
    <t>Total Unspent</t>
  </si>
  <si>
    <t>FY2021</t>
  </si>
  <si>
    <t>Sustaining ECE Professionals through Recruitment and Training</t>
  </si>
  <si>
    <t>Buncombe Partnership for Children</t>
  </si>
  <si>
    <t>Buncombe County Early Childhood Teacher Workforce Development Program</t>
  </si>
  <si>
    <t>Boost Buncombe Families, A Full-Day Full-Year Pre-K Program at Lonnie D Burton</t>
  </si>
  <si>
    <t>Elida Child Development</t>
  </si>
  <si>
    <t>FY2022</t>
  </si>
  <si>
    <t>Staffed Family Child Care Network to Increase FCCH slots</t>
  </si>
  <si>
    <t>Early Childhood Systems Coordination &amp; Single Portal of Entry Implementation</t>
  </si>
  <si>
    <t>Preschool Expansion Planning</t>
  </si>
  <si>
    <t>Boost Buncombe Families, Full-Day Full-Year Services for existing Head Start Children</t>
  </si>
  <si>
    <t>Eliada Child Development Center</t>
  </si>
  <si>
    <t>Early Learning Center Program Enhancement</t>
  </si>
  <si>
    <t>Community-Powered Literacy | Family Engagement and Kindergarten Readiness</t>
  </si>
  <si>
    <t>Organization Name</t>
  </si>
  <si>
    <t>Funding Request</t>
  </si>
  <si>
    <t>MultiYear Funding</t>
  </si>
  <si>
    <t>Building Systems to Sustain Specialized Child, Family, and Educator Support</t>
  </si>
  <si>
    <t> </t>
  </si>
  <si>
    <t>Total new early care and education slots created: 0
Total slots maintained: 125
# of NC Pre-K slots maintained: n/a
# of Subsidy slots created: 0
# of Subsidy slots maintained: open depending on enrollment and family need, currently 7
# of teachers/staff positions created: 2
# of teachers/staff positions maintained: 30</t>
  </si>
  <si>
    <t>Little STEM Leaders</t>
  </si>
  <si>
    <t xml:space="preserve">Requesting for year 1. </t>
  </si>
  <si>
    <t xml:space="preserve">N/A However, while slots are a major priority for our community, so is quality experiential education experiences. AMOS's proposal was birthed out of a request directly from these providers and servers their needs to equip their workforce and support their students. </t>
  </si>
  <si>
    <t>Asheville Waldorf School</t>
  </si>
  <si>
    <t>Early Childhood Enrollment Modernization</t>
  </si>
  <si>
    <t>This is not a multi-year funding request.</t>
  </si>
  <si>
    <t>We hope to create 13 new slots in the first year of implementation and an additional 13 within three years. We will maintain the 16 kindergarten and 53 pre-K slots we currently have. We are looking to create 8 subsidized slots with our other application for the Equitable Kindergarten Access Project. 5 teacher positions maintained, 5 teaching assistant positions maintained, 4 administrative staff positions maintained, 1 aftercare staff position created through the Equitable Kindergarten Access Project.</t>
  </si>
  <si>
    <t>Equitable Kindergarten Access</t>
  </si>
  <si>
    <t xml:space="preserve">Many of our kindergarten students attend two years of kindergarten based on student age at the beginning of the academic year and our educational model. Students receiving NCSEAA’s Opportunity Scholarship are eligible to receive the state educational funding support for both of these years. Multi-year (3 yr) support for equitable kindergarten access ensures that families entering kindergarten will be financially supported for their full kindergarten tenure, and that the 8 slots we are seeking to add remain for socioeconomically challenged/diverse students. This multi-year support will allow AWS to use the data collected for grant reporting to solicit additional funding from other sources for the years following Buncombe County’s support. We are seeking the same level of funding for fiscal years 2025 and 2026, adjusted for a 2.5% inflation representing $98,270 for 2025 and $100,725 for 2026, a three-year total of $294,867.   </t>
  </si>
  <si>
    <t>Blazing Trails: Early Childhood Collegiate Support Program</t>
  </si>
  <si>
    <t>A-B Tech requests that this funding be considered for a two-year period. This award would be the second year of funding in a three-year cycle needed to achieve enrollment to sustain the position. A second and third year award will allow the College to realize the capacity necessary for sustaining program growth through our state funding formula.</t>
  </si>
  <si>
    <t>N/A</t>
  </si>
  <si>
    <t>This year has been a  huge stepping stone in the life of our Preschool!  We definitely feel that we need multi-year funding to help us thrive and be all that we can be.  The new technology and curriculum materials are awesome, however we are in the process of learning and adapting.  Our teachers have jumped in feet first, so to speak, and have eagerly soaked up new challenges.   Our staff is in the process of learning how to utilize technology in their classrooms as well as basically learning a new curriculum.  One year just isn't enough!  They need more guidance, more training, and more time to make these changes become a part of everyday teaching in their classrooms.  We have increased our student enrollment of 41 students to 65.  Some of these students will continue to need scholarships so that they can continue to attend our Preschool for the upcoming year(s).  This year has laid the foundation of new and exciting things to come.  Moving forward into the second year, we are requesting 175,000.  This includes student scholarships, 2 staff positions, staff development, classroom furniture and building updates!  We would like to increase our enrollment from 65-80 students. The third year we would continue with our two essential salary positions, student scholarships and staff development.  We would like to add another Pre-K class.  We would purchase another smartboard, laptop and 20 new tablets. We would like to increase our total number of students to 96 by our third year.</t>
  </si>
  <si>
    <t>We plan on moving forward increasing our student enrollment!  We will add staff as needed to support student/staff ratio.
Year 2021-2022  (41 students)   (9 staff members)
Proposed -Year 2022-2023  (65 students)  (16 staff members) 
Proposed-Year 2023-2024 (84 students) (18 staff members)
In the upcoming year 2023-2024, we plan to create more student slots increasing from 65-80.  
We will add at least two more staff members to create a 3 or 4 year old class.  We hope to add another Pre-K Class next year or the following year!
Tuition will cover staff salaries with the exception of our Tech Support Person and our Custodial/Floater.</t>
  </si>
  <si>
    <t>ECE program Stabilization</t>
  </si>
  <si>
    <t>We are requesting the second year of the project &amp; anticipate requesting an additional year of funding in year 3 to meet the targeted goals. The traction gained in year 1 created positive momentum &amp; allowed the district to stabilize the program while starting critical conversations with leadership. In year 1, the targets of hiring a director to provide staff with leadership, professional development, hands-on support, budget oversight &amp; enhanced CTE internships were met. Additionally, the director met with district curriculum leaders to determine the Heggerty Phonemic Awareness preschool curriculum would best serve rising BCS kindergarteners. The preschool teachers were trained &amp; met as a district PLC to reflect &amp; learn more about the curriculum.
The goals for the 2nd year include necessary steps of reviewing the enrollment processes, aligning beginning, middle &amp; end of year benchmarks/assessments to high quality curriculum &amp; teaching, as well as district leadership determining the next steps for the program. Year 2 will include intentional student data collection, combined with targeted professional development, as well as the continuation of the preschool PLC. 
Funding the 2nd year of this grant allows the director to maintain oversight of the program budget. Year 1 provided the opportunity to centralize all accounts and stabilize spending. The second year allows district leaders time to review operational &amp; budget needs to inform next steps for the program.</t>
  </si>
  <si>
    <t>Early Childhood Systems Coordination: Addressing Gaps in Equity Education &amp; Children's Mental Health</t>
  </si>
  <si>
    <t>Early Childhood Workforce Development Program</t>
  </si>
  <si>
    <t xml:space="preserve">The BPFC Workforce Development Program provides the entry- and mid-level education support needed to grow the ECE field locally. We believe good results have already been achieved, and in order to make a real impact on the number of new teachers entering the workforce we need sustained growth and consistent services and plan to apply in future grant cycles. In order to remain responsive to the changing needs of the local ECE field, we plan to submit a new proposal for the program next year. </t>
  </si>
  <si>
    <t xml:space="preserve">Providing Quality Care and Support for Families of Buncombe County </t>
  </si>
  <si>
    <t xml:space="preserve">I would like part of this project to be offered multi-year funding. Though we are putting our best foot forward with fundraising and other grants, they are never a guarantee. For the families we offer scholarships to, I would like to be able to see them through their full time at our center. Unless we secure more funding, we will have to tell the families we are currently supporting through the Stabilization Grant that we can no longer guarantee the financial aid after March. Our goal is to work with different business in the community and set up corporate sponsors to help us maintain this scholarship fund moving forward. As we navigate the world of fundraising, having the guarantee of County Funds will allow our families to feel secure in their placement at the Child Care Center. I am requesting the same amount of $135,000 for years two and three. </t>
  </si>
  <si>
    <t>Boost Buncombe Children Pre-Kindergarten Project at Johnston Elementary</t>
  </si>
  <si>
    <t>This Project has been single-year funded for the past six years. Beginning with the 2023-2024 year, CAO is making a request for multi-year funding for three years for the Boost Buncombe Children, school-day school-year Pre-Kindergarten Project at Johnston Elementary.
A three-year period of funding will provide needed stability for families, staff, the community &amp; the agency. With three years of Project support, families can rely on these slots for their children. It takes time for communities to build trust with new programs &amp; CAO Head Start has a long &amp; strong record serving children &amp; families in Buncombe County. We have been very fortunate to have low turnover during the Project however stability in the funding will ease staffing challenges &amp; support essential consistency in classroom staff for children &amp; families. The CAO HS Grant is on a five-year cycle &amp; even annual planning is an 18 to 24-month process. Project success is predicated on maintaining funding as well as recruiting &amp; retaining staff &amp; families. Receiving funding for a three-year period would provide the support, structure &amp; stability for success.
In years two &amp; three, we would request a 6.5% annual increase in ECEDF funding, supporting other reasonable increased costs through additional NC Pre-K or Head Start funding. This request equals $176,064 in year two &amp; $187,509 in year three</t>
  </si>
  <si>
    <t xml:space="preserve">The Boost Buncombe Children classroom at Johnston Elementary has successfully served children &amp; families for six years. This classroom maintains 18 slots of comprehensive, school-day school-year Head Start preschool services to children &amp; families in living in Buncombe County with a focus on serving the Johnston &amp; Deaverview communities.
These slots will not otherwise be available without this continued funding.
The Project does not create or maintain subsidy slots as many families living on lower incomes with young children do not qualify for the childcare subsidy voucher program &amp; would face childcare cliff effects as they become more self-sufficient. The childcare subsidy program can also be an unreliable funding source for families &amp; childcare programs.
This Project maintains two staff positions. One teacher with a Birth to Kindergarten degree or equivalent &amp;/or a NC Teacher License will lead the teaching team supported by one qualified teacher assistant. The budget also covers allocated percentages of other staff time.
The Boost Buncombe Initiative is designed to meet the needs of children, families &amp; our communities for early childhood education by building on &amp; scaling up existing evidence-based high-quality models. </t>
  </si>
  <si>
    <t>Boost Buncombe Families Full-Year PreK at the Lonnie D Burton Center</t>
  </si>
  <si>
    <t>At this point, CAO is not asking for multiple year funding.</t>
  </si>
  <si>
    <t>This project at the Lonnie D. Burton center has positively supported children &amp; families for the past three years. CAO proposes maintaining the two existing classrooms. We request increasing from 30 to 32 slots in two classrooms of 16 slots each. Smaller class size will improve outcomes, increase classroom stability &amp; support teacher retention. These classrooms are serving families &amp; children with significant trauma, and a longer day wears on children &amp; adds to challenging behaviors. COVID &amp; related staffing challenges have significantly impacted the program this year, resulting in a decision to not apply for full-day care. 
Both classrooms will provide comprehensive, School-Day Full-Year preschool services for Buncombe County children &amp; families living on low incomes. 
The Project does not create or maintain subsidy slots as many families living on lower incomes with young children do not qualify for the child care subsidy voucher program &amp; would face childcare cliff effects as they become more self-sufficient. The childcare subsidy program can also be an unreliable funding source for families &amp; childcare programs. This Project maintains 4 staff positions. Two teachers with a Birth to Kindergarten degrees or equivalent &amp;/or a NC Teacher License will lead the teaching team supported by 2 qualified teacher assistants. It also covers 50% of a teacher floater to provide additional classroom support. 
These slots will not otherwise be available without this funding.</t>
  </si>
  <si>
    <t>Boost Buncombe Families Full-Year Toddler Care at the Lonnie D Burton Center</t>
  </si>
  <si>
    <t>This PreK project at the Lonnie D. Burton center has positively supported children &amp; families for the past three years. CAO proposes maintaining the two existing classrooms of PreK and adding 2 new toddler classrooms with 16 slots in two classrooms of 8 slots each. Smaller class sizes are required for infant/toddler care. These classrooms are serving families &amp; children with significant trauma, and a longer day wears on children &amp; adds to challenging behaviors. COVID &amp; related staffing challenges have significantly impacted the program this year, resulting in a decision to not apply for full-day care. 
Both toddler classrooms will provide comprehensive, School-Day Full-Year toddler services for Buncombe County children &amp; families living on low incomes. 
The Project does not create or maintain subsidy slots as many families living on lower incomes with young children do not qualify for the child care subsidy voucher program &amp; would face childcare cliff effects as they become more self-sufficient. The childcare subsidy program can also be an unreliable funding source for families &amp; childcare programs. This Project creates 4 staff positions. Two teachers with AA degrees in ECE or equivalent will lead the teaching team supported by 2 qualified teacher assistants. It also covers 50% of a teacher floater to provide additional classroom support. 
These slots will not otherwise be available without this funding.</t>
  </si>
  <si>
    <t>Eliada Child Development Center Behavioral Needs Support</t>
  </si>
  <si>
    <t xml:space="preserve">Eliada is requesting a 1-year award. Shorter award terms allow us to monitor the sustainability and performance of our programs and then make consistent and regular adjustments and improvements. We may apply again in the future, however, as this position does require continued support from funding sources. </t>
  </si>
  <si>
    <t>Evolve’s Expansion Phase 2: Building Capacity and Partnership for Meaningful Growth</t>
  </si>
  <si>
    <t xml:space="preserve">Although we are not asking for any multi-year funding this year, we are committing to the continuation of this project through 2025. We believe in the value of this work for families, children, and teachers. As we finish our property expansion study during the 2023 grant cycle, we will be better able to plan and implement our “community priority study” which will allow us to understand the unique needs of our community. We will need continued funding next year to grow to six classrooms but we will not know details of this need until we complete both the physical and programming studies that will determine the resources, timelines, and best usage of space. </t>
  </si>
  <si>
    <t xml:space="preserve">FOR THIS YEAR: 
Total new early care and education slots created - 0
• Total slots maintained - 36
• # of NC Pre-K slots maintained -0 
• # of Subsidy slots created -0
• # of Subsidy slots maintained - 7
• # of teachers/staff positions created- 4
• # of teachers/staff positions maintained- 15
 Total new early care and education slots created -3+
• Total slots maintained- 37
FOR PHASE 3 - 
40 slots maintained, 20 slots created, wrap around programming and child-centered enrichment programming.
We will continue to center subsidy and equity in our slot allocation. </t>
  </si>
  <si>
    <t>SUNSHINE Project and Mental Health Supports in ECE Centers</t>
  </si>
  <si>
    <t xml:space="preserve">FIRSTwnc is requesting multi-year funding to provide the early childhood community longevity in these services and supports.  The staffing shortage and mental health crisis will not be fixed in one year, probably not in 3 years. With the increased number of classrooms consultants and mental health direct supports in the centers for young children, we are creating positive change. Families, children and teachers will receive the support that they need to create a health learning environment for all children. With multi–year funding we will support more centers in creating equitable and appropriate behavior policies, welcoming classroom for all and additional parent kits can be created. The request for funds in year 2 and 3 would not be substantially higher other than increased personal costs or to add additional services to our young children.  </t>
  </si>
  <si>
    <t>NA</t>
  </si>
  <si>
    <t>Friends of Mine Tuition Subsidy Project</t>
  </si>
  <si>
    <t>This funding will be vital for how long FOM will be able to offer accessible tuition rates to families. The majority of our families stay 2-3 years, so it is imperative we can provide subsidies for multiple years so that they may continue with the program from start to finish.</t>
  </si>
  <si>
    <t xml:space="preserve">We will maintain our current twelve Pre-K slots and increase them to sixteen. Five of these 16 slots will be subsidized to reduce tuition by 50%. We currently are unable to offer any reduction in tuition, so this will be a big step in promoting equality in our school. We created one staff position based on the increase in student numbers next year. We will be maintaining our lead teacher. 
Without this grant, we will have to increase tuition quicker and eliminate prospective families. </t>
  </si>
  <si>
    <t>Hominy child care new waddler room and playground</t>
  </si>
  <si>
    <t xml:space="preserve">12-18 new expanded slots at minimum depending on backfilling slots.  
Maintaining 140 existing slots with an expansion to 152 at minimum.  
Potentially 12 new subsidy slots, foster care slots, or PP slots depending on applications.  
We will maintain and expand the number of subsidy slots to around 50.  
2 new teaching slots, lead teacher, teacher assistant, and 1 floater slot.  
We currently will maintain 21 other teaching, support, janitorial, and kitchen staff slots.  </t>
  </si>
  <si>
    <t xml:space="preserve">Early Learning Center Program Enrichment </t>
  </si>
  <si>
    <t>We are not requesting multi-year funding.</t>
  </si>
  <si>
    <t>• Total new early care and education slots created – 40. These slots are already created; however, we have been unable to maintain full enrollment since the beginning of the pandemic. We currently have 62 
        slots enrolled, but want to go back to pre-pandemic numbers of 95-105. Funding for slots would provide the Center with money to offer qualified teachers, teacher aides, and other staff a living wage with salary 
        increases and bonuses. As we hire qualified staff, we can then begin to enroll students from our waitlist of over 400 individuals waiting to be enrolled in quality education. 
• Total slots maintained – 65 out of 105 available slots.
• # of NC Pre-K slots maintained - 13
• # of Subsidy slots created – depends on which classroom (NC Pre-K, Buncombe County) and waitlist (Developmental, Behavioral). We hope to have up to 45% of enrolled children qualify for subsidy
• # of Subsidy slots maintained - 29
• # of teachers/staff positions created – the positions are already created, just not filled. To be fully staffed we need a total of 28 educators.  
• # of teachers/staff positions maintained - 21</t>
  </si>
  <si>
    <t>SECURE Matched Savings for Childcare Workers and Preschool Families (SECURE ECE)</t>
  </si>
  <si>
    <t xml:space="preserve">For SECURE ECE we are requesting multi-year funding over two-years with an allocation of $42,590 (year 1) and $46,075 (year 2) which covers both program delivery costs and match funds for participant savings. 
Why two years?   
· Responding to Participant Needs: ECE workers have demanding work schedules and even with our active support for participants, some need extra time to take full advantage of this empowering workforce development program. For those who are given ample time to complete the program, the financial security and resiliency they gain is invaluable. 
· Time to succeed: Saving can be difficult for participants who struggle to make ends meet because of low wages, high housing costs, and other factors. A multi-year program provides time for participants to create realistic budgets, live with and learn from their budgets, and successfully save for six months. Important skill building happens for participants who need to pause their savings deposits (or even use some of the savings) and restart when their financial situation stabilizes. 
· Staggered enrollment: Several cycles of targeted promotion helps manage demand and program capacity to prevent a log jam of urgent demand for education/counseling.
· Success Inspires: SECURE ECE’s success with childcare staff is contagious. Not only is word spreading to other centers, but as we expand to families of preschoolers at the centers, staff’s enthusiasm increases interest and enrollment. </t>
  </si>
  <si>
    <t xml:space="preserve">Not Applicable. </t>
  </si>
  <si>
    <t>Pre-K All Day! | Literacy and Kindergarten-Readiness</t>
  </si>
  <si>
    <t>Year 2: $90,000 - retain a full-time Early Literacy Director whose full salary would be covered by this grant and add a part- to full-time support position, while expanding the number of partners, families, and Pre-K classrooms with whom we work.
Year 3: $90,000 - retain a full-time Early Literacy Director whose full salary would be covered by this grant and expand a part-time to or keep a full-time support position, while expanding the number of partners, families, and Pre-K classrooms with whom we work.</t>
  </si>
  <si>
    <t>N/a</t>
  </si>
  <si>
    <t>Valley Child Development Center -Workforce and Teen Family Support Expansion</t>
  </si>
  <si>
    <t xml:space="preserve">We plan to continue operation of Valley Child Development Center as there is a critical need for quality child care and early learning opportunities in Buncombe County.  We would be beyond thankful for multi-year funding and our request for subsequent years would, at this time, remain the same at $230,370.00 per year.  Ultimately, we strive to offer competitive compensation in order to recruit the most qualified individuals for staffing Valley Child Development Center.   </t>
  </si>
  <si>
    <t>Valley Child Development Center has a licensed capacity of 50 children with current enrollment of 41 children. There are 7 private pay families and the remaining 34 are subsidized families.  At this time, there is 1 ‘teen parent’ child enrolled.  As of 2/13/2023, and additional teen parent will complete enrollment for an Infant.  In order to enroll more children in the center to reach capacity, we will need to recruit and train additional teachers. The teen parents are a priority, as well as children placed in foster care.  The center maintains an active waiting list for parents requesting to enroll their children. Most families have more than one child, and creates an enrollment barrier because most parents are unwilling to enroll one child while waiting for the second slot availability to open. The demand is typically in the age range of infants and one year olds.  The Interim Director consistently maintains contact with the waiting parents.</t>
  </si>
  <si>
    <t>Ready,Set,Grow!</t>
  </si>
  <si>
    <t xml:space="preserve">Year 2 - $79,040.  Funding for year 2 would allow SELA to continue increased compensation and benefits for teachers.  Our growth projection is 75% the first year and 100% the second year, however, growth depends on staffing.  Because this is a start up company, we expect to need additional funding to continue our mental health program and retention of teachers.  Our long term plan is to help teachers increase their education so that we can apply for a 5 star rating.  This year 2 funding would give us the leverage to encourage teachers to stay with SELA and complete education.  </t>
  </si>
  <si>
    <t>Total new early care and education slots - 80.  The school is licensed for 130, however, only about 40 slots are being utilized right now.  With the grant funding we will be able to staff classrooms which will result in the ability to enroll children.  Although the school is licensed for 130 we are reserving 10 slots for vacancies due to transitioning children.
# NC PreK slots - 0
# Subsidy slots created - 30
# Slots maintained - 40 current slots are being utilized currently
# Teacher/Staff Support positions created - 9
# Teacher positions maintained - 10</t>
  </si>
  <si>
    <t>Maintaining a High Quality Program for All Children</t>
  </si>
  <si>
    <t>The board request is only one year of funding as it is difficult to determine how the economy and other factors might change. We have put together a realistic budget based on projected income from fees and contributions, and we will again review our operations and budget as we operate throughout the year. 
Based on the increased amount for State Subsidy that is available for the times of this grant, which is determined by the actual fee for all children, the board has increased the rate for all children, which then increases our State Subsidy significantly. However, the impact on families, who just miss the eligibility for State Subsidy, will be able to apply for a scholarship from the board, and these funds will be used to supplement the difference between the fee and the ability of the family. The request in this application is based on our estimate of how we will be able to maximize subsidy funds to support childcare for all children. As subsidy changes, the board has decided that we will only request funding for one year.</t>
  </si>
  <si>
    <t xml:space="preserve">For projects requesting funding for slots, also please include:
Total new early care and education slots created  30
Total slots maintained 97
# of NC Pre-K slots maintained 8  
# of Subsidy slots created 25
# of Subsidy slots maintained 41
# of teachers/staff positions created 5
# of teachers/staff positions maintained 22
We project continued growth as we employ teachers, (we have classroom space available) Certainly, once approved for the Pre-K program, our numbers in this area will be impacted. We review our waiting list regularly and attempt to set up programs because children graduate to kindergarten, availability of teachers/number requirements, (as we added a room for babies, 6 weeks plus) as there was such a great need for this service.
Present Special Education Numbers 
2 children with Autism receiving Speech, Occupational Therapy, Physical Therapy, Exceptional Children's Services
1 child with down syndrome received Speech, Occupational Therapy, Physical Therapy, Exceptional Children's Services
2 children receive Speech and Occupational Therapy
9 children received/ receiving Speech Therapy only
1 child receiving physical therapy only
The adaptive equipment purchased has helped bridge the gap to independence and inclusion for our children with developmental delays. This equipment has made it possible for our children with developmental delays to reach their full potential and remain with their peers in their least restrictive environment.  
  </t>
  </si>
  <si>
    <t>Facilitating Holistic Education, Facilitating Whole Families – Phase Two (FHE-2)</t>
  </si>
  <si>
    <t>Early Care and Education Workforce Development Initiative Pilot Project</t>
  </si>
  <si>
    <t>Multi-year funding is important for this project to be successful. The first year of a pilot project is focused primarily on program development, and additional time is needed to demonstrate the project’s impacts. In year two, we request $434,442.45, and in year three we request $460,011.89. Therefore, this three-year request totals $1,245,121.64. The only way this project could be successful is with multiple years of committed funding.</t>
  </si>
  <si>
    <t>YTL Yearning for more Toddler Learning Center</t>
  </si>
  <si>
    <t>Year 2 - $400,000 
Year 3 - $400,000</t>
  </si>
  <si>
    <t>48 t0 60 new slots created
60% of slots created will be subsidy slots 
5 lead teacher position created</t>
  </si>
  <si>
    <t xml:space="preserve">YWCA of Asheville and Western North Carolina </t>
  </si>
  <si>
    <t>Empowerment Childcare (ECC)</t>
  </si>
  <si>
    <t>We request multi-year funding of $75,000/year for 3 years.
Multi-year funding allows us to allocate fundraising efforts to other programs. It provides a baseline of stability which will help us use funds previously allocated to salaries, to strengthen the program.
We will use granted funds to continue paying equitable wages and grow the resources offered to childcare staff who do not ordinarily receive career support as they are not working for a licensed childcare provider. While ECC’s ability to hire unlicensed teachers provides opportunity for those interested in early care to work without the expense and time commitment spent for a degree, earning potential and employment opportunities beyond ECC are limited.
We will expand resources for professional development. We know full-time school is not an option for many adults and are working to find balance between growth and realistic opportunity which will meet the needs of ECC staff. These opportunities include creating a stronger, more transparent bonus structure, strengthening partnerships that provide development opportunities, and adding skills such as trauma-informed care and de-escalation training. We will encourage staff to utilize the childcare, and earn additional certifications/attend school. We are redefining salary rubrics to create added transparency in our pay structure, and are working to bolster our teacher retention plan. We hope that these steps will make ECC more competitive and increase teacher retention.</t>
  </si>
  <si>
    <t>Early Learning Program (ELP)</t>
  </si>
  <si>
    <t>The YWCA of Asheville requests $330,000, or 110,000/yr for 3 years.
Multi-year funding would provide stabilization to ELP as we work to strengthen the program. Salary expenses are often difficult to cover with grant funding. We cannot grow the program, apply for additional funding, implement new initiatives, or improve program design if we do not have the funds to cover staffing expenses. 
We, like many childcare centers in Asheville and across the country, have struggled to hire qualified staff. With ongoing support from the county to help cover the cost of salaries, we can focus on teacher retention and program design, which will ultimately make ELP stronger and more competitive for future grant funding as well as allow us to set a foundation for adding childcare slots in the future.
Multi-year funding is a budget-relieving asset as it eliminates the need to secure 100% of the funds necessary to operate the program every year. With some committed funding, we can better budget the remainder of our funds and switch to a growth-oriented mindset, moving our programs from surviving to thriving.</t>
  </si>
  <si>
    <t>Need for the Project</t>
  </si>
  <si>
    <t>Project Plan</t>
  </si>
  <si>
    <t>Proposed Results</t>
  </si>
  <si>
    <t>Capacity</t>
  </si>
  <si>
    <t>Equity</t>
  </si>
  <si>
    <t>Budget</t>
  </si>
  <si>
    <t>OVERALL</t>
  </si>
  <si>
    <t>Recommend funding?</t>
  </si>
  <si>
    <t>Recommend multi-year?</t>
  </si>
  <si>
    <t>Evaluator</t>
  </si>
  <si>
    <t>Yes</t>
  </si>
  <si>
    <t>Evaluator 2</t>
  </si>
  <si>
    <t>Evaluator 3</t>
  </si>
  <si>
    <t>Evaluator 4</t>
  </si>
  <si>
    <t>No</t>
  </si>
  <si>
    <t>Evaluator 7</t>
  </si>
  <si>
    <t>Evaluator 8</t>
  </si>
  <si>
    <t>Evaluator 9</t>
  </si>
  <si>
    <t>Evaluator 10</t>
  </si>
  <si>
    <t>Evaluator 11</t>
  </si>
  <si>
    <t>Evaluator 12</t>
  </si>
  <si>
    <t>Evaluator 13</t>
  </si>
  <si>
    <t>Evaluator 14</t>
  </si>
  <si>
    <t>Evaluator 1</t>
  </si>
  <si>
    <t>Evaluator 5</t>
  </si>
  <si>
    <t>Evaluator 6</t>
  </si>
  <si>
    <t>Evaluator 15</t>
  </si>
  <si>
    <t>If you want to create scenarios change the % Funded (Green Column) on the Scenario Section</t>
  </si>
  <si>
    <t>Then refresh the data from the Data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</si>
</sst>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_(&quot;$&quot;* #,##0_);_(&quot;$&quot;* \(#,##0\);_(&quot;$&quot;* &quot;-&quot;??_);_(@_)"/>
    <numFmt numFmtId="166" formatCode="0.000"/>
    <numFmt numFmtId="167" formatCode="\$#,##0;\(\$#,##0\);\$#,##0"/>
    <numFmt numFmtId="168" formatCode=";;;"/>
    <numFmt numFmtId="169" formatCode="\$#,##0.00;\(\$#,##0.00\);\$#,##0.00"/>
  </numFmts>
  <fonts count="15" x14ac:knownFonts="1">
    <font>
      <sz val="10"/>
      <name val="Arial"/>
      <family val="2"/>
    </font>
    <font>
      <sz val="10"/>
      <name val="Arial"/>
      <family val="2"/>
    </font>
    <font>
      <sz val="10"/>
      <color indexed="8"/>
      <name val="Arial"/>
      <family val="2"/>
    </font>
    <font>
      <b/>
      <sz val="9"/>
      <color rgb="FF434343"/>
      <name val="Arial"/>
      <family val="2"/>
    </font>
    <font>
      <b/>
      <sz val="10"/>
      <name val="Arial"/>
      <family val="2"/>
    </font>
    <font>
      <b/>
      <u/>
      <sz val="10"/>
      <name val="Arial"/>
      <family val="2"/>
    </font>
    <font>
      <b/>
      <sz val="12"/>
      <name val="Arial"/>
      <family val="2"/>
    </font>
    <font>
      <b/>
      <sz val="11"/>
      <color theme="0"/>
      <name val="Calibri"/>
      <family val="2"/>
      <scheme val="minor"/>
    </font>
    <font>
      <b/>
      <sz val="11"/>
      <color theme="1"/>
      <name val="Calibri"/>
      <family val="2"/>
      <scheme val="minor"/>
    </font>
    <font>
      <b/>
      <sz val="14"/>
      <color theme="1"/>
      <name val="Calibri"/>
      <family val="2"/>
      <scheme val="minor"/>
    </font>
    <font>
      <b/>
      <sz val="15"/>
      <color theme="3"/>
      <name val="Calibri"/>
      <family val="2"/>
      <scheme val="minor"/>
    </font>
    <font>
      <b/>
      <sz val="10"/>
      <color theme="0"/>
      <name val="Arial"/>
      <family val="2"/>
    </font>
    <font>
      <sz val="10"/>
      <color theme="0"/>
      <name val="Arial"/>
      <family val="2"/>
    </font>
    <font>
      <i/>
      <sz val="9"/>
      <name val="Arial"/>
      <family val="2"/>
    </font>
    <font>
      <i/>
      <sz val="8"/>
      <name val="Arial"/>
      <family val="2"/>
    </font>
  </fonts>
  <fills count="9">
    <fill>
      <patternFill patternType="none"/>
    </fill>
    <fill>
      <patternFill patternType="gray125"/>
    </fill>
    <fill>
      <patternFill patternType="solid">
        <fgColor indexed="49"/>
        <bgColor indexed="64"/>
      </patternFill>
    </fill>
    <fill>
      <patternFill patternType="solid">
        <fgColor rgb="FF264457"/>
        <bgColor indexed="64"/>
      </patternFill>
    </fill>
    <fill>
      <patternFill patternType="solid">
        <fgColor theme="0" tint="-0.499984740745262"/>
        <bgColor indexed="64"/>
      </patternFill>
    </fill>
    <fill>
      <patternFill patternType="solid">
        <fgColor theme="1" tint="0.499984740745262"/>
        <bgColor theme="1" tint="0.499984740745262"/>
      </patternFill>
    </fill>
    <fill>
      <patternFill patternType="solid">
        <fgColor theme="1"/>
        <bgColor indexed="64"/>
      </patternFill>
    </fill>
    <fill>
      <patternFill patternType="solid">
        <fgColor theme="9" tint="0.79998168889431442"/>
        <bgColor indexed="64"/>
      </patternFill>
    </fill>
    <fill>
      <patternFill patternType="solid">
        <fgColor theme="9"/>
        <bgColor indexed="64"/>
      </patternFill>
    </fill>
  </fills>
  <borders count="16">
    <border>
      <left/>
      <right/>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theme="0" tint="-0.24994659260841701"/>
      </top>
      <bottom style="hair">
        <color theme="0" tint="-0.24994659260841701"/>
      </bottom>
      <diagonal/>
    </border>
    <border>
      <left/>
      <right/>
      <top/>
      <bottom style="thick">
        <color theme="4"/>
      </bottom>
      <diagonal/>
    </border>
    <border>
      <left/>
      <right/>
      <top/>
      <bottom style="thin">
        <color theme="0" tint="-0.14999847407452621"/>
      </bottom>
      <diagonal/>
    </border>
  </borders>
  <cellStyleXfs count="4">
    <xf numFmtId="0" fontId="0" fillId="0" borderId="0">
      <alignment vertical="center"/>
    </xf>
    <xf numFmtId="9" fontId="1" fillId="0" borderId="0" applyFont="0" applyFill="0" applyBorder="0" applyAlignment="0" applyProtection="0">
      <alignment vertical="center"/>
    </xf>
    <xf numFmtId="44" fontId="1" fillId="0" borderId="0" applyFont="0" applyFill="0" applyBorder="0" applyAlignment="0" applyProtection="0">
      <alignment vertical="center"/>
    </xf>
    <xf numFmtId="0" fontId="10" fillId="0" borderId="14" applyNumberFormat="0" applyFill="0" applyAlignment="0" applyProtection="0"/>
  </cellStyleXfs>
  <cellXfs count="91">
    <xf numFmtId="0" fontId="0" fillId="0" borderId="0" xfId="0">
      <alignment vertical="center"/>
    </xf>
    <xf numFmtId="0" fontId="3" fillId="2" borderId="0" xfId="0" applyFont="1" applyFill="1" applyAlignment="1">
      <alignment horizontal="center" vertical="center"/>
    </xf>
    <xf numFmtId="0" fontId="2" fillId="0" borderId="0" xfId="0" applyFont="1" applyFill="1" applyAlignment="1">
      <alignment horizontal="left" vertical="center"/>
    </xf>
    <xf numFmtId="164" fontId="2" fillId="0" borderId="0" xfId="0" applyNumberFormat="1" applyFont="1" applyFill="1" applyAlignment="1">
      <alignment horizontal="right" vertical="center"/>
    </xf>
    <xf numFmtId="0" fontId="2" fillId="0" borderId="0" xfId="0" applyNumberFormat="1" applyFont="1" applyFill="1" applyAlignment="1">
      <alignment horizontal="right" vertical="center"/>
    </xf>
    <xf numFmtId="9" fontId="2" fillId="0" borderId="0" xfId="1" applyNumberFormat="1" applyFont="1" applyFill="1" applyAlignment="1">
      <alignment horizontal="right" vertical="center"/>
    </xf>
    <xf numFmtId="0" fontId="0" fillId="0" borderId="1" xfId="0" applyBorder="1">
      <alignment vertical="center"/>
    </xf>
    <xf numFmtId="0" fontId="0" fillId="0" borderId="2" xfId="0" applyBorder="1">
      <alignment vertical="center"/>
    </xf>
    <xf numFmtId="44" fontId="0" fillId="0" borderId="2" xfId="0" applyNumberFormat="1" applyBorder="1">
      <alignment vertical="center"/>
    </xf>
    <xf numFmtId="10" fontId="0" fillId="0" borderId="3" xfId="0" applyNumberFormat="1" applyBorder="1">
      <alignment vertical="center"/>
    </xf>
    <xf numFmtId="10" fontId="0" fillId="0" borderId="0" xfId="0" applyNumberFormat="1">
      <alignment vertical="center"/>
    </xf>
    <xf numFmtId="37" fontId="0" fillId="0" borderId="3" xfId="0" applyNumberFormat="1" applyBorder="1" applyAlignment="1">
      <alignment horizontal="center" vertical="center"/>
    </xf>
    <xf numFmtId="37" fontId="0" fillId="0" borderId="0" xfId="0" applyNumberFormat="1" applyAlignment="1">
      <alignment horizontal="center" vertical="center"/>
    </xf>
    <xf numFmtId="0" fontId="0" fillId="0" borderId="0" xfId="0" applyAlignment="1">
      <alignment horizontal="center" vertical="center"/>
    </xf>
    <xf numFmtId="10" fontId="0" fillId="0" borderId="0" xfId="1" applyNumberFormat="1" applyFont="1">
      <alignment vertical="center"/>
    </xf>
    <xf numFmtId="10" fontId="0" fillId="0" borderId="0" xfId="0" applyNumberFormat="1" applyBorder="1">
      <alignment vertical="center"/>
    </xf>
    <xf numFmtId="37" fontId="0" fillId="0" borderId="0" xfId="0" applyNumberForma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Border="1">
      <alignment vertical="center"/>
    </xf>
    <xf numFmtId="0" fontId="0" fillId="0" borderId="0" xfId="0" applyBorder="1" applyAlignment="1">
      <alignment horizontal="right" vertical="center"/>
    </xf>
    <xf numFmtId="0" fontId="6" fillId="0" borderId="0" xfId="0" applyFont="1">
      <alignment vertical="center"/>
    </xf>
    <xf numFmtId="165" fontId="0" fillId="0" borderId="0" xfId="2" applyNumberFormat="1" applyFont="1" applyBorder="1">
      <alignment vertical="center"/>
    </xf>
    <xf numFmtId="0" fontId="0" fillId="0" borderId="5" xfId="0" applyBorder="1">
      <alignment vertical="center"/>
    </xf>
    <xf numFmtId="9" fontId="0" fillId="0" borderId="7" xfId="0" applyNumberFormat="1" applyBorder="1">
      <alignment vertical="center"/>
    </xf>
    <xf numFmtId="0" fontId="0" fillId="0" borderId="7" xfId="0" applyBorder="1">
      <alignment vertical="center"/>
    </xf>
    <xf numFmtId="165" fontId="0" fillId="0" borderId="6" xfId="0" applyNumberFormat="1" applyBorder="1">
      <alignment vertical="center"/>
    </xf>
    <xf numFmtId="165" fontId="0" fillId="0" borderId="8" xfId="0" applyNumberFormat="1" applyBorder="1">
      <alignment vertical="center"/>
    </xf>
    <xf numFmtId="165" fontId="0" fillId="0" borderId="4" xfId="0" applyNumberFormat="1" applyBorder="1">
      <alignment vertical="center"/>
    </xf>
    <xf numFmtId="44" fontId="0" fillId="0" borderId="0" xfId="0" applyNumberFormat="1" applyBorder="1">
      <alignment vertical="center"/>
    </xf>
    <xf numFmtId="165" fontId="0" fillId="0" borderId="11" xfId="0" applyNumberFormat="1" applyBorder="1">
      <alignment vertical="center"/>
    </xf>
    <xf numFmtId="0" fontId="0" fillId="0" borderId="11" xfId="0" applyBorder="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165" fontId="4" fillId="0" borderId="0" xfId="2" applyNumberFormat="1" applyFont="1" applyFill="1" applyBorder="1">
      <alignment vertical="center"/>
    </xf>
    <xf numFmtId="0" fontId="5" fillId="0" borderId="0" xfId="0" applyFont="1" applyFill="1" applyBorder="1" applyAlignment="1">
      <alignment horizontal="center" vertical="center" wrapText="1"/>
    </xf>
    <xf numFmtId="0" fontId="4" fillId="0" borderId="0" xfId="0" applyFont="1" applyAlignment="1">
      <alignment horizontal="right" vertical="center"/>
    </xf>
    <xf numFmtId="10" fontId="0" fillId="0" borderId="0" xfId="1" applyNumberFormat="1" applyFont="1" applyBorder="1">
      <alignment vertical="center"/>
    </xf>
    <xf numFmtId="0" fontId="2" fillId="0" borderId="13" xfId="0" applyFont="1" applyBorder="1" applyAlignment="1">
      <alignment horizontal="left" vertical="center" wrapText="1"/>
    </xf>
    <xf numFmtId="0" fontId="2" fillId="0" borderId="0" xfId="0" applyFont="1" applyAlignment="1">
      <alignment horizontal="left" vertical="center"/>
    </xf>
    <xf numFmtId="0" fontId="2" fillId="0" borderId="0" xfId="0" applyNumberFormat="1" applyFont="1" applyAlignment="1">
      <alignment horizontal="left" vertical="center"/>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165" fontId="0" fillId="0" borderId="0" xfId="2" applyNumberFormat="1" applyFont="1">
      <alignment vertical="center"/>
    </xf>
    <xf numFmtId="165" fontId="0" fillId="0" borderId="0" xfId="2" applyNumberFormat="1" applyFont="1" applyBorder="1" applyAlignment="1">
      <alignment horizontal="center" vertical="center"/>
    </xf>
    <xf numFmtId="165" fontId="0" fillId="0" borderId="0" xfId="2" applyNumberFormat="1" applyFont="1" applyAlignment="1">
      <alignment horizontal="center" vertical="center"/>
    </xf>
    <xf numFmtId="0" fontId="0" fillId="0" borderId="13" xfId="0" applyBorder="1">
      <alignment vertical="center"/>
    </xf>
    <xf numFmtId="1" fontId="0" fillId="0" borderId="8" xfId="0" applyNumberFormat="1" applyBorder="1">
      <alignment vertical="center"/>
    </xf>
    <xf numFmtId="9" fontId="0" fillId="0" borderId="9" xfId="1" applyFont="1" applyBorder="1">
      <alignment vertical="center"/>
    </xf>
    <xf numFmtId="44" fontId="0" fillId="0" borderId="0" xfId="2" applyFont="1">
      <alignment vertical="center"/>
    </xf>
    <xf numFmtId="0" fontId="0" fillId="0" borderId="0" xfId="0" applyAlignment="1"/>
    <xf numFmtId="0" fontId="9" fillId="0" borderId="0" xfId="0" applyFont="1" applyAlignment="1"/>
    <xf numFmtId="0" fontId="7" fillId="3" borderId="0" xfId="0" applyFont="1" applyFill="1" applyAlignment="1">
      <alignment horizontal="center" vertical="center" wrapText="1"/>
    </xf>
    <xf numFmtId="44" fontId="7" fillId="3" borderId="0" xfId="0" applyNumberFormat="1" applyFont="1" applyFill="1" applyAlignment="1">
      <alignment horizontal="center" vertical="center" wrapText="1"/>
    </xf>
    <xf numFmtId="44" fontId="0" fillId="0" borderId="0" xfId="2" applyFont="1" applyFill="1" applyBorder="1" applyAlignment="1">
      <alignment horizontal="center"/>
    </xf>
    <xf numFmtId="10" fontId="0" fillId="0" borderId="0" xfId="1" applyNumberFormat="1" applyFont="1" applyAlignment="1"/>
    <xf numFmtId="0" fontId="8" fillId="0" borderId="0" xfId="0" applyFont="1" applyAlignment="1">
      <alignment horizontal="right"/>
    </xf>
    <xf numFmtId="44" fontId="8" fillId="0" borderId="0" xfId="0" applyNumberFormat="1" applyFont="1" applyAlignment="1"/>
    <xf numFmtId="10" fontId="8" fillId="0" borderId="0" xfId="1" applyNumberFormat="1" applyFont="1" applyAlignment="1"/>
    <xf numFmtId="0" fontId="0" fillId="0" borderId="0" xfId="0" applyAlignment="1">
      <alignment wrapText="1"/>
    </xf>
    <xf numFmtId="0" fontId="8" fillId="0" borderId="0" xfId="0" applyFont="1" applyAlignment="1">
      <alignment horizontal="right" wrapText="1"/>
    </xf>
    <xf numFmtId="0" fontId="0" fillId="0" borderId="0" xfId="0" applyAlignment="1">
      <alignment vertical="center" wrapText="1"/>
    </xf>
    <xf numFmtId="44" fontId="0" fillId="0" borderId="0" xfId="2" applyFont="1" applyFill="1" applyBorder="1" applyAlignment="1"/>
    <xf numFmtId="0" fontId="8" fillId="0" borderId="0" xfId="0" applyFont="1" applyAlignment="1">
      <alignment horizontal="right" vertical="center" wrapText="1"/>
    </xf>
    <xf numFmtId="0" fontId="3" fillId="2" borderId="0" xfId="0" applyFont="1" applyFill="1" applyAlignment="1">
      <alignment horizontal="center" vertical="center" wrapText="1"/>
    </xf>
    <xf numFmtId="0" fontId="2" fillId="0" borderId="0" xfId="0" applyFont="1" applyAlignment="1">
      <alignment horizontal="left" vertical="center" wrapText="1"/>
    </xf>
    <xf numFmtId="164" fontId="2" fillId="0" borderId="0" xfId="0" applyNumberFormat="1" applyFont="1" applyAlignment="1">
      <alignment horizontal="right" vertical="center"/>
    </xf>
    <xf numFmtId="165" fontId="0" fillId="0" borderId="0" xfId="0" applyNumberFormat="1">
      <alignment vertical="center"/>
    </xf>
    <xf numFmtId="165" fontId="0" fillId="0" borderId="0" xfId="2" applyNumberFormat="1" applyFont="1" applyFill="1">
      <alignment vertical="center"/>
    </xf>
    <xf numFmtId="0" fontId="0" fillId="0" borderId="0" xfId="0" applyBorder="1" applyAlignment="1">
      <alignment vertical="center" wrapText="1"/>
    </xf>
    <xf numFmtId="0" fontId="5" fillId="0" borderId="10" xfId="0" applyFont="1" applyFill="1" applyBorder="1" applyAlignment="1">
      <alignment horizontal="center" vertical="center" wrapText="1"/>
    </xf>
    <xf numFmtId="166" fontId="0" fillId="0" borderId="0" xfId="0" applyNumberFormat="1">
      <alignment vertical="center"/>
    </xf>
    <xf numFmtId="0" fontId="0" fillId="0" borderId="0" xfId="0" pivotButton="1">
      <alignment vertical="center"/>
    </xf>
    <xf numFmtId="0" fontId="0" fillId="0" borderId="0" xfId="0" applyAlignment="1">
      <alignment horizontal="left" vertical="center"/>
    </xf>
    <xf numFmtId="0" fontId="12" fillId="5" borderId="15" xfId="0" applyFont="1" applyFill="1" applyBorder="1">
      <alignment vertical="center"/>
    </xf>
    <xf numFmtId="0" fontId="10" fillId="0" borderId="14" xfId="3" applyAlignment="1">
      <alignment vertical="center"/>
    </xf>
    <xf numFmtId="167" fontId="0" fillId="0" borderId="0" xfId="0" applyNumberFormat="1">
      <alignment vertical="center"/>
    </xf>
    <xf numFmtId="168" fontId="0" fillId="0" borderId="0" xfId="0" applyNumberFormat="1">
      <alignment vertical="center"/>
    </xf>
    <xf numFmtId="0" fontId="0" fillId="0" borderId="0" xfId="0" applyNumberFormat="1">
      <alignment vertical="center"/>
    </xf>
    <xf numFmtId="9" fontId="0" fillId="0" borderId="0" xfId="1" applyFont="1">
      <alignment vertical="center"/>
    </xf>
    <xf numFmtId="0" fontId="0" fillId="6" borderId="0" xfId="0" applyFill="1">
      <alignment vertical="center"/>
    </xf>
    <xf numFmtId="169" fontId="0" fillId="0" borderId="0" xfId="0" applyNumberFormat="1">
      <alignment vertical="center"/>
    </xf>
    <xf numFmtId="0" fontId="0" fillId="7" borderId="9" xfId="0" applyFill="1" applyBorder="1">
      <alignment vertical="center"/>
    </xf>
    <xf numFmtId="0" fontId="0" fillId="7" borderId="7" xfId="0" applyFill="1" applyBorder="1">
      <alignment vertical="center"/>
    </xf>
    <xf numFmtId="9" fontId="0" fillId="7" borderId="7" xfId="0" applyNumberFormat="1" applyFill="1" applyBorder="1">
      <alignment vertical="center"/>
    </xf>
    <xf numFmtId="0" fontId="5" fillId="8" borderId="1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4" fillId="0" borderId="0" xfId="0" applyFont="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center"/>
    </xf>
  </cellXfs>
  <cellStyles count="4">
    <cellStyle name="Currency" xfId="2" builtinId="4"/>
    <cellStyle name="Heading 1" xfId="3" builtinId="16"/>
    <cellStyle name="Normal" xfId="0" builtinId="0"/>
    <cellStyle name="Percent" xfId="1" builtinId="5"/>
  </cellStyles>
  <dxfs count="25">
    <dxf>
      <font>
        <b val="0"/>
        <i val="0"/>
        <strike val="0"/>
        <condense val="0"/>
        <extend val="0"/>
        <outline val="0"/>
        <shadow val="0"/>
        <u val="none"/>
        <vertAlign val="baseline"/>
        <sz val="10"/>
        <color auto="1"/>
        <name val="Arial"/>
        <family val="2"/>
        <scheme val="none"/>
      </font>
    </dxf>
    <dxf>
      <alignment horizontal="general" vertical="center" textRotation="0" wrapText="1" indent="0" justifyLastLine="0" shrinkToFit="0" readingOrder="0"/>
    </dxf>
    <dxf>
      <numFmt numFmtId="167" formatCode="\$#,##0;\(\$#,##0\);\$#,##0"/>
    </dxf>
    <dxf>
      <font>
        <b val="0"/>
        <i val="0"/>
        <strike val="0"/>
        <condense val="0"/>
        <extend val="0"/>
        <outline val="0"/>
        <shadow val="0"/>
        <u val="none"/>
        <vertAlign val="baseline"/>
        <sz val="10"/>
        <color indexed="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indexed="8"/>
        <name val="Arial"/>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_(&quot;$&quot;* #,##0_);_(&quot;$&quot;* \(#,##0\);_(&quot;$&quot;* &quot;-&quot;??_);_(@_)"/>
    </dxf>
    <dxf>
      <font>
        <b val="0"/>
        <i val="0"/>
        <strike val="0"/>
        <condense val="0"/>
        <extend val="0"/>
        <outline val="0"/>
        <shadow val="0"/>
        <u val="none"/>
        <vertAlign val="baseline"/>
        <sz val="10"/>
        <color auto="1"/>
        <name val="Arial"/>
        <family val="2"/>
        <scheme val="none"/>
      </font>
      <numFmt numFmtId="165" formatCode="_(&quot;$&quot;* #,##0_);_(&quot;$&quot;* \(#,##0\);_(&quot;$&quot;* &quot;-&quot;??_);_(@_)"/>
    </dxf>
    <dxf>
      <font>
        <b val="0"/>
        <i val="0"/>
        <strike val="0"/>
        <condense val="0"/>
        <extend val="0"/>
        <outline val="0"/>
        <shadow val="0"/>
        <u val="none"/>
        <vertAlign val="baseline"/>
        <sz val="10"/>
        <color indexed="8"/>
        <name val="Arial"/>
        <family val="2"/>
        <scheme val="none"/>
      </font>
      <alignment horizontal="left" vertical="center" textRotation="0" wrapText="1"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4" formatCode="0.00%"/>
    </dxf>
    <dxf>
      <numFmt numFmtId="5" formatCode="#,##0_);\(#,##0\)"/>
      <alignment horizontal="center" vertical="center" textRotation="0" wrapText="0" indent="0" justifyLastLine="0" shrinkToFit="0" readingOrder="0"/>
    </dxf>
    <dxf>
      <numFmt numFmtId="5" formatCode="#,##0_);\(#,##0\)"/>
      <alignment horizontal="center" vertical="center" textRotation="0" wrapText="0" indent="0" justifyLastLine="0" shrinkToFit="0" readingOrder="0"/>
    </dxf>
    <dxf>
      <border diagonalUp="0" diagonalDown="0">
        <left/>
        <right style="medium">
          <color indexed="64"/>
        </right>
        <top/>
        <bottom/>
        <vertical/>
        <horizontal/>
      </border>
    </dxf>
    <dxf>
      <numFmt numFmtId="165" formatCode="_(&quot;$&quot;* #,##0_);_(&quot;$&quot;* \(#,##0\);_(&quot;$&quot;* &quot;-&quot;??_);_(@_)"/>
      <border diagonalUp="0" diagonalDown="0">
        <left style="medium">
          <color indexed="64"/>
        </left>
        <right/>
        <top/>
        <bottom/>
        <vertical/>
        <horizontal/>
      </border>
    </dxf>
    <dxf>
      <numFmt numFmtId="14" formatCode="0.00%"/>
    </dxf>
    <dxf>
      <numFmt numFmtId="34" formatCode="_(&quot;$&quot;* #,##0.00_);_(&quot;$&quot;* \(#,##0.00\);_(&quot;$&quot;* &quot;-&quot;??_);_(@_)"/>
      <border diagonalUp="0" diagonalDown="0">
        <left style="thin">
          <color rgb="FF999999"/>
        </left>
        <right/>
        <top/>
        <bottom/>
        <vertical/>
        <horizontal/>
      </border>
    </dxf>
    <dxf>
      <border diagonalUp="0" diagonalDown="0">
        <left style="thin">
          <color rgb="FF999999"/>
        </left>
        <right/>
        <top/>
        <bottom/>
        <vertical/>
        <horizontal/>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2D2D2"/>
      <rgbColor rgb="00DCDCD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styles" Target="styles.xml"/><Relationship Id="rId21" Type="http://schemas.openxmlformats.org/officeDocument/2006/relationships/pivotCacheDefinition" Target="pivotCache/pivotCacheDefinition15.xml"/><Relationship Id="rId42" Type="http://schemas.openxmlformats.org/officeDocument/2006/relationships/customXml" Target="../customXml/item13.xml"/><Relationship Id="rId47" Type="http://schemas.openxmlformats.org/officeDocument/2006/relationships/customXml" Target="../customXml/item18.xml"/><Relationship Id="rId63" Type="http://schemas.openxmlformats.org/officeDocument/2006/relationships/customXml" Target="../customXml/item34.xml"/><Relationship Id="rId68" Type="http://schemas.openxmlformats.org/officeDocument/2006/relationships/customXml" Target="../customXml/item39.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pivotCacheDefinition" Target="pivotCache/pivotCacheDefinition10.xml"/><Relationship Id="rId29" Type="http://schemas.openxmlformats.org/officeDocument/2006/relationships/calcChain" Target="calcChain.xml"/><Relationship Id="rId11" Type="http://schemas.openxmlformats.org/officeDocument/2006/relationships/pivotCacheDefinition" Target="pivotCache/pivotCacheDefinition5.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3" Type="http://schemas.openxmlformats.org/officeDocument/2006/relationships/customXml" Target="../customXml/item24.xml"/><Relationship Id="rId58" Type="http://schemas.openxmlformats.org/officeDocument/2006/relationships/customXml" Target="../customXml/item29.xml"/><Relationship Id="rId66" Type="http://schemas.openxmlformats.org/officeDocument/2006/relationships/customXml" Target="../customXml/item37.xml"/><Relationship Id="rId5" Type="http://schemas.openxmlformats.org/officeDocument/2006/relationships/worksheet" Target="worksheets/sheet5.xml"/><Relationship Id="rId61" Type="http://schemas.openxmlformats.org/officeDocument/2006/relationships/customXml" Target="../customXml/item32.xml"/><Relationship Id="rId19" Type="http://schemas.openxmlformats.org/officeDocument/2006/relationships/pivotCacheDefinition" Target="pivotCache/pivotCacheDefinition13.xml"/><Relationship Id="rId14" Type="http://schemas.openxmlformats.org/officeDocument/2006/relationships/pivotCacheDefinition" Target="pivotCache/pivotCacheDefinition8.xml"/><Relationship Id="rId22" Type="http://schemas.openxmlformats.org/officeDocument/2006/relationships/pivotCacheDefinition" Target="pivotCache/pivotCacheDefinition16.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56" Type="http://schemas.openxmlformats.org/officeDocument/2006/relationships/customXml" Target="../customXml/item27.xml"/><Relationship Id="rId64" Type="http://schemas.openxmlformats.org/officeDocument/2006/relationships/customXml" Target="../customXml/item35.xml"/><Relationship Id="rId69" Type="http://schemas.openxmlformats.org/officeDocument/2006/relationships/customXml" Target="../customXml/item40.xml"/><Relationship Id="rId8" Type="http://schemas.openxmlformats.org/officeDocument/2006/relationships/pivotCacheDefinition" Target="pivotCache/pivotCacheDefinition2.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pivotCacheDefinition" Target="pivotCache/pivotCacheDefinition6.xml"/><Relationship Id="rId17" Type="http://schemas.openxmlformats.org/officeDocument/2006/relationships/pivotCacheDefinition" Target="pivotCache/pivotCacheDefinition11.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59" Type="http://schemas.openxmlformats.org/officeDocument/2006/relationships/customXml" Target="../customXml/item30.xml"/><Relationship Id="rId67" Type="http://schemas.openxmlformats.org/officeDocument/2006/relationships/customXml" Target="../customXml/item38.xml"/><Relationship Id="rId20" Type="http://schemas.openxmlformats.org/officeDocument/2006/relationships/pivotCacheDefinition" Target="pivotCache/pivotCacheDefinition14.xml"/><Relationship Id="rId41" Type="http://schemas.openxmlformats.org/officeDocument/2006/relationships/customXml" Target="../customXml/item12.xml"/><Relationship Id="rId54" Type="http://schemas.openxmlformats.org/officeDocument/2006/relationships/customXml" Target="../customXml/item25.xml"/><Relationship Id="rId62" Type="http://schemas.openxmlformats.org/officeDocument/2006/relationships/customXml" Target="../customXml/item33.xml"/><Relationship Id="rId70" Type="http://schemas.openxmlformats.org/officeDocument/2006/relationships/customXml" Target="../customXml/item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pivotCacheDefinition" Target="pivotCache/pivotCacheDefinition9.xml"/><Relationship Id="rId23" Type="http://schemas.microsoft.com/office/2007/relationships/slicerCache" Target="slicerCaches/slicerCache1.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57" Type="http://schemas.openxmlformats.org/officeDocument/2006/relationships/customXml" Target="../customXml/item28.xml"/><Relationship Id="rId10" Type="http://schemas.openxmlformats.org/officeDocument/2006/relationships/pivotCacheDefinition" Target="pivotCache/pivotCacheDefinition4.xml"/><Relationship Id="rId31" Type="http://schemas.openxmlformats.org/officeDocument/2006/relationships/customXml" Target="../customXml/item2.xml"/><Relationship Id="rId44" Type="http://schemas.openxmlformats.org/officeDocument/2006/relationships/customXml" Target="../customXml/item15.xml"/><Relationship Id="rId52" Type="http://schemas.openxmlformats.org/officeDocument/2006/relationships/customXml" Target="../customXml/item23.xml"/><Relationship Id="rId60" Type="http://schemas.openxmlformats.org/officeDocument/2006/relationships/customXml" Target="../customXml/item31.xml"/><Relationship Id="rId65" Type="http://schemas.openxmlformats.org/officeDocument/2006/relationships/customXml" Target="../customXml/item36.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3" Type="http://schemas.openxmlformats.org/officeDocument/2006/relationships/pivotCacheDefinition" Target="pivotCache/pivotCacheDefinition7.xml"/><Relationship Id="rId18" Type="http://schemas.openxmlformats.org/officeDocument/2006/relationships/pivotCacheDefinition" Target="pivotCache/pivotCacheDefinition12.xml"/><Relationship Id="rId39" Type="http://schemas.openxmlformats.org/officeDocument/2006/relationships/customXml" Target="../customXml/item10.xml"/><Relationship Id="rId34" Type="http://schemas.openxmlformats.org/officeDocument/2006/relationships/customXml" Target="../customXml/item5.xml"/><Relationship Id="rId50" Type="http://schemas.openxmlformats.org/officeDocument/2006/relationships/customXml" Target="../customXml/item21.xml"/><Relationship Id="rId55" Type="http://schemas.openxmlformats.org/officeDocument/2006/relationships/customXml" Target="../customXml/item2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Early Childhood Scores.xlsx]Graphs &amp; Tables!PivotTable2</c:name>
    <c:fmtId val="3"/>
  </c:pivotSource>
  <c:chart>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ln w="28575" cap="rnd">
            <a:solidFill>
              <a:schemeClr val="accent1"/>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ln w="28575" cap="rnd">
            <a:solidFill>
              <a:schemeClr val="accent1"/>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ln w="28575" cap="rnd">
            <a:solidFill>
              <a:schemeClr val="accent1"/>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ln w="28575" cap="rnd">
            <a:solidFill>
              <a:schemeClr val="accent1"/>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ln w="28575" cap="rnd">
            <a:solidFill>
              <a:schemeClr val="accent1"/>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ln w="28575" cap="rnd">
            <a:solidFill>
              <a:schemeClr val="accent1"/>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ln w="28575" cap="rnd">
            <a:solidFill>
              <a:schemeClr val="accent1"/>
            </a:solidFill>
            <a:round/>
          </a:ln>
          <a:effectLst/>
        </c:spPr>
        <c:marker>
          <c:symbol val="circle"/>
          <c:size val="5"/>
          <c:spPr>
            <a:solidFill>
              <a:schemeClr val="accent1">
                <a:lumMod val="80000"/>
              </a:schemeClr>
            </a:solidFill>
            <a:ln w="9525">
              <a:solidFill>
                <a:schemeClr val="accent1">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ln w="28575" cap="rnd">
            <a:solidFill>
              <a:schemeClr val="accent1"/>
            </a:solidFill>
            <a:round/>
          </a:ln>
          <a:effectLst/>
        </c:spPr>
        <c:marker>
          <c:symbol val="circle"/>
          <c:size val="5"/>
          <c:spPr>
            <a:solidFill>
              <a:schemeClr val="accent2">
                <a:lumMod val="80000"/>
              </a:schemeClr>
            </a:solidFill>
            <a:ln w="9525">
              <a:solidFill>
                <a:schemeClr val="accent2">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ln w="28575" cap="rnd">
            <a:solidFill>
              <a:schemeClr val="accent1"/>
            </a:solidFill>
            <a:round/>
          </a:ln>
          <a:effectLst/>
        </c:spPr>
        <c:marker>
          <c:symbol val="circle"/>
          <c:size val="5"/>
          <c:spPr>
            <a:solidFill>
              <a:schemeClr val="accent3">
                <a:lumMod val="80000"/>
              </a:schemeClr>
            </a:solidFill>
            <a:ln w="9525">
              <a:solidFill>
                <a:schemeClr val="accent3">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ln w="28575" cap="rnd">
            <a:solidFill>
              <a:schemeClr val="accent1"/>
            </a:solidFill>
            <a:round/>
          </a:ln>
          <a:effectLst/>
        </c:spPr>
        <c:marker>
          <c:symbol val="circle"/>
          <c:size val="5"/>
          <c:spPr>
            <a:solidFill>
              <a:schemeClr val="accent4">
                <a:lumMod val="80000"/>
              </a:schemeClr>
            </a:solidFill>
            <a:ln w="9525">
              <a:solidFill>
                <a:schemeClr val="accent4">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ln w="28575" cap="rnd">
            <a:solidFill>
              <a:schemeClr val="accent1"/>
            </a:solidFill>
            <a:round/>
          </a:ln>
          <a:effectLst/>
        </c:spPr>
        <c:marker>
          <c:symbol val="circle"/>
          <c:size val="5"/>
          <c:spPr>
            <a:solidFill>
              <a:schemeClr val="accent5">
                <a:lumMod val="80000"/>
              </a:schemeClr>
            </a:solidFill>
            <a:ln w="9525">
              <a:solidFill>
                <a:schemeClr val="accent5">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ln w="28575" cap="rnd">
            <a:solidFill>
              <a:schemeClr val="accent1"/>
            </a:solidFill>
            <a:round/>
          </a:ln>
          <a:effectLst/>
        </c:spPr>
        <c:marker>
          <c:symbol val="circle"/>
          <c:size val="5"/>
          <c:spPr>
            <a:solidFill>
              <a:schemeClr val="accent6">
                <a:lumMod val="80000"/>
              </a:schemeClr>
            </a:solidFill>
            <a:ln w="9525">
              <a:solidFill>
                <a:schemeClr val="accent6">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ln w="28575" cap="rnd">
            <a:solidFill>
              <a:schemeClr val="accent1"/>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ln w="28575" cap="rnd">
            <a:solidFill>
              <a:schemeClr val="accent1"/>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ln w="28575" cap="rnd">
            <a:solidFill>
              <a:schemeClr val="accent1"/>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ln w="28575" cap="rnd">
            <a:solidFill>
              <a:schemeClr val="accent1"/>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ln w="28575" cap="rnd">
            <a:solidFill>
              <a:schemeClr val="accent1"/>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'Graphs &amp; Tables'!$AS$3:$AS$4</c:f>
              <c:strCache>
                <c:ptCount val="1"/>
                <c:pt idx="0">
                  <c:v>Asheville Jewish Community Center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 &amp; Tables'!$AR$5</c:f>
              <c:strCache>
                <c:ptCount val="1"/>
                <c:pt idx="0">
                  <c:v>Total</c:v>
                </c:pt>
              </c:strCache>
            </c:strRef>
          </c:cat>
          <c:val>
            <c:numRef>
              <c:f>'Graphs &amp; Tables'!$AS$5</c:f>
              <c:numCache>
                <c:formatCode>0.000</c:formatCode>
                <c:ptCount val="1"/>
                <c:pt idx="0">
                  <c:v>0.82066666666666654</c:v>
                </c:pt>
              </c:numCache>
            </c:numRef>
          </c:val>
          <c:smooth val="0"/>
          <c:extLst>
            <c:ext xmlns:c16="http://schemas.microsoft.com/office/drawing/2014/chart" uri="{C3380CC4-5D6E-409C-BE32-E72D297353CC}">
              <c16:uniqueId val="{0000003A-B231-41D8-AB98-D815B561C198}"/>
            </c:ext>
          </c:extLst>
        </c:ser>
        <c:ser>
          <c:idx val="1"/>
          <c:order val="1"/>
          <c:tx>
            <c:strRef>
              <c:f>'Graphs &amp; Tables'!$AT$3:$AT$4</c:f>
              <c:strCache>
                <c:ptCount val="1"/>
                <c:pt idx="0">
                  <c:v>Asheville Museum of Science (AMOS)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 &amp; Tables'!$AR$5</c:f>
              <c:strCache>
                <c:ptCount val="1"/>
                <c:pt idx="0">
                  <c:v>Total</c:v>
                </c:pt>
              </c:strCache>
            </c:strRef>
          </c:cat>
          <c:val>
            <c:numRef>
              <c:f>'Graphs &amp; Tables'!$AT$5</c:f>
              <c:numCache>
                <c:formatCode>0.000</c:formatCode>
                <c:ptCount val="1"/>
                <c:pt idx="0">
                  <c:v>0.70866666666666667</c:v>
                </c:pt>
              </c:numCache>
            </c:numRef>
          </c:val>
          <c:smooth val="0"/>
          <c:extLst>
            <c:ext xmlns:c16="http://schemas.microsoft.com/office/drawing/2014/chart" uri="{C3380CC4-5D6E-409C-BE32-E72D297353CC}">
              <c16:uniqueId val="{0000003B-B231-41D8-AB98-D815B561C198}"/>
            </c:ext>
          </c:extLst>
        </c:ser>
        <c:ser>
          <c:idx val="2"/>
          <c:order val="2"/>
          <c:tx>
            <c:strRef>
              <c:f>'Graphs &amp; Tables'!$AU$3:$AU$4</c:f>
              <c:strCache>
                <c:ptCount val="1"/>
                <c:pt idx="0">
                  <c:v>Asheville Waldorf School - Enrollment Modernization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'Graphs &amp; Tables'!$AR$5</c:f>
              <c:strCache>
                <c:ptCount val="1"/>
                <c:pt idx="0">
                  <c:v>Total</c:v>
                </c:pt>
              </c:strCache>
            </c:strRef>
          </c:cat>
          <c:val>
            <c:numRef>
              <c:f>'Graphs &amp; Tables'!$AU$5</c:f>
              <c:numCache>
                <c:formatCode>0.000</c:formatCode>
                <c:ptCount val="1"/>
                <c:pt idx="0">
                  <c:v>0.57466666666666677</c:v>
                </c:pt>
              </c:numCache>
            </c:numRef>
          </c:val>
          <c:smooth val="0"/>
          <c:extLst>
            <c:ext xmlns:c16="http://schemas.microsoft.com/office/drawing/2014/chart" uri="{C3380CC4-5D6E-409C-BE32-E72D297353CC}">
              <c16:uniqueId val="{0000003C-B231-41D8-AB98-D815B561C198}"/>
            </c:ext>
          </c:extLst>
        </c:ser>
        <c:ser>
          <c:idx val="3"/>
          <c:order val="3"/>
          <c:tx>
            <c:strRef>
              <c:f>'Graphs &amp; Tables'!$AV$3:$AV$4</c:f>
              <c:strCache>
                <c:ptCount val="1"/>
                <c:pt idx="0">
                  <c:v>Asheville Waldorf School - Kindergarten Access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'Graphs &amp; Tables'!$AR$5</c:f>
              <c:strCache>
                <c:ptCount val="1"/>
                <c:pt idx="0">
                  <c:v>Total</c:v>
                </c:pt>
              </c:strCache>
            </c:strRef>
          </c:cat>
          <c:val>
            <c:numRef>
              <c:f>'Graphs &amp; Tables'!$AV$5</c:f>
              <c:numCache>
                <c:formatCode>0.000</c:formatCode>
                <c:ptCount val="1"/>
                <c:pt idx="0">
                  <c:v>0.59333333333333338</c:v>
                </c:pt>
              </c:numCache>
            </c:numRef>
          </c:val>
          <c:smooth val="0"/>
          <c:extLst>
            <c:ext xmlns:c16="http://schemas.microsoft.com/office/drawing/2014/chart" uri="{C3380CC4-5D6E-409C-BE32-E72D297353CC}">
              <c16:uniqueId val="{0000003D-B231-41D8-AB98-D815B561C198}"/>
            </c:ext>
          </c:extLst>
        </c:ser>
        <c:ser>
          <c:idx val="4"/>
          <c:order val="4"/>
          <c:tx>
            <c:strRef>
              <c:f>'Graphs &amp; Tables'!$AW$3:$AW$4</c:f>
              <c:strCache>
                <c:ptCount val="1"/>
                <c:pt idx="0">
                  <c:v>Asheville-Buncombe Technical Community College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'Graphs &amp; Tables'!$AR$5</c:f>
              <c:strCache>
                <c:ptCount val="1"/>
                <c:pt idx="0">
                  <c:v>Total</c:v>
                </c:pt>
              </c:strCache>
            </c:strRef>
          </c:cat>
          <c:val>
            <c:numRef>
              <c:f>'Graphs &amp; Tables'!$AW$5</c:f>
              <c:numCache>
                <c:formatCode>0.000</c:formatCode>
                <c:ptCount val="1"/>
                <c:pt idx="0">
                  <c:v>0.87733333333333341</c:v>
                </c:pt>
              </c:numCache>
            </c:numRef>
          </c:val>
          <c:smooth val="0"/>
          <c:extLst>
            <c:ext xmlns:c16="http://schemas.microsoft.com/office/drawing/2014/chart" uri="{C3380CC4-5D6E-409C-BE32-E72D297353CC}">
              <c16:uniqueId val="{0000003E-B231-41D8-AB98-D815B561C198}"/>
            </c:ext>
          </c:extLst>
        </c:ser>
        <c:ser>
          <c:idx val="5"/>
          <c:order val="5"/>
          <c:tx>
            <c:strRef>
              <c:f>'Graphs &amp; Tables'!$AX$3:$AX$4</c:f>
              <c:strCache>
                <c:ptCount val="1"/>
                <c:pt idx="0">
                  <c:v>Bent Creek Preschool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'Graphs &amp; Tables'!$AR$5</c:f>
              <c:strCache>
                <c:ptCount val="1"/>
                <c:pt idx="0">
                  <c:v>Total</c:v>
                </c:pt>
              </c:strCache>
            </c:strRef>
          </c:cat>
          <c:val>
            <c:numRef>
              <c:f>'Graphs &amp; Tables'!$AX$5</c:f>
              <c:numCache>
                <c:formatCode>0.000</c:formatCode>
                <c:ptCount val="1"/>
                <c:pt idx="0">
                  <c:v>0.72399999999999998</c:v>
                </c:pt>
              </c:numCache>
            </c:numRef>
          </c:val>
          <c:smooth val="0"/>
          <c:extLst>
            <c:ext xmlns:c16="http://schemas.microsoft.com/office/drawing/2014/chart" uri="{C3380CC4-5D6E-409C-BE32-E72D297353CC}">
              <c16:uniqueId val="{0000003F-B231-41D8-AB98-D815B561C198}"/>
            </c:ext>
          </c:extLst>
        </c:ser>
        <c:ser>
          <c:idx val="6"/>
          <c:order val="6"/>
          <c:tx>
            <c:strRef>
              <c:f>'Graphs &amp; Tables'!$AY$3:$AY$4</c:f>
              <c:strCache>
                <c:ptCount val="1"/>
                <c:pt idx="0">
                  <c:v>Buncombe County Schools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'Graphs &amp; Tables'!$AR$5</c:f>
              <c:strCache>
                <c:ptCount val="1"/>
                <c:pt idx="0">
                  <c:v>Total</c:v>
                </c:pt>
              </c:strCache>
            </c:strRef>
          </c:cat>
          <c:val>
            <c:numRef>
              <c:f>'Graphs &amp; Tables'!$AY$5</c:f>
              <c:numCache>
                <c:formatCode>0.000</c:formatCode>
                <c:ptCount val="1"/>
                <c:pt idx="0">
                  <c:v>0.86933333333333329</c:v>
                </c:pt>
              </c:numCache>
            </c:numRef>
          </c:val>
          <c:smooth val="0"/>
          <c:extLst>
            <c:ext xmlns:c16="http://schemas.microsoft.com/office/drawing/2014/chart" uri="{C3380CC4-5D6E-409C-BE32-E72D297353CC}">
              <c16:uniqueId val="{00000040-B231-41D8-AB98-D815B561C198}"/>
            </c:ext>
          </c:extLst>
        </c:ser>
        <c:ser>
          <c:idx val="7"/>
          <c:order val="7"/>
          <c:tx>
            <c:strRef>
              <c:f>'Graphs &amp; Tables'!$AZ$3:$AZ$4</c:f>
              <c:strCache>
                <c:ptCount val="1"/>
                <c:pt idx="0">
                  <c:v>Buncombe Partnership for Children - Systems Coordination</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'Graphs &amp; Tables'!$AR$5</c:f>
              <c:strCache>
                <c:ptCount val="1"/>
                <c:pt idx="0">
                  <c:v>Total</c:v>
                </c:pt>
              </c:strCache>
            </c:strRef>
          </c:cat>
          <c:val>
            <c:numRef>
              <c:f>'Graphs &amp; Tables'!$AZ$5</c:f>
              <c:numCache>
                <c:formatCode>0.000</c:formatCode>
                <c:ptCount val="1"/>
                <c:pt idx="0">
                  <c:v>0.89499999999999991</c:v>
                </c:pt>
              </c:numCache>
            </c:numRef>
          </c:val>
          <c:smooth val="0"/>
          <c:extLst>
            <c:ext xmlns:c16="http://schemas.microsoft.com/office/drawing/2014/chart" uri="{C3380CC4-5D6E-409C-BE32-E72D297353CC}">
              <c16:uniqueId val="{00000041-B231-41D8-AB98-D815B561C198}"/>
            </c:ext>
          </c:extLst>
        </c:ser>
        <c:ser>
          <c:idx val="8"/>
          <c:order val="8"/>
          <c:tx>
            <c:strRef>
              <c:f>'Graphs &amp; Tables'!$BA$3:$BA$4</c:f>
              <c:strCache>
                <c:ptCount val="1"/>
                <c:pt idx="0">
                  <c:v>Buncombe Partnership for Children - Workforce Dev</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'Graphs &amp; Tables'!$AR$5</c:f>
              <c:strCache>
                <c:ptCount val="1"/>
                <c:pt idx="0">
                  <c:v>Total</c:v>
                </c:pt>
              </c:strCache>
            </c:strRef>
          </c:cat>
          <c:val>
            <c:numRef>
              <c:f>'Graphs &amp; Tables'!$BA$5</c:f>
              <c:numCache>
                <c:formatCode>0.000</c:formatCode>
                <c:ptCount val="1"/>
                <c:pt idx="0">
                  <c:v>0.90071428571428569</c:v>
                </c:pt>
              </c:numCache>
            </c:numRef>
          </c:val>
          <c:smooth val="0"/>
          <c:extLst>
            <c:ext xmlns:c16="http://schemas.microsoft.com/office/drawing/2014/chart" uri="{C3380CC4-5D6E-409C-BE32-E72D297353CC}">
              <c16:uniqueId val="{00000042-B231-41D8-AB98-D815B561C198}"/>
            </c:ext>
          </c:extLst>
        </c:ser>
        <c:ser>
          <c:idx val="9"/>
          <c:order val="9"/>
          <c:tx>
            <c:strRef>
              <c:f>'Graphs &amp; Tables'!$BB$3:$BB$4</c:f>
              <c:strCache>
                <c:ptCount val="1"/>
                <c:pt idx="0">
                  <c:v>Child Care Center of First Presbyterian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'Graphs &amp; Tables'!$AR$5</c:f>
              <c:strCache>
                <c:ptCount val="1"/>
                <c:pt idx="0">
                  <c:v>Total</c:v>
                </c:pt>
              </c:strCache>
            </c:strRef>
          </c:cat>
          <c:val>
            <c:numRef>
              <c:f>'Graphs &amp; Tables'!$BB$5</c:f>
              <c:numCache>
                <c:formatCode>0.000</c:formatCode>
                <c:ptCount val="1"/>
                <c:pt idx="0">
                  <c:v>0.746</c:v>
                </c:pt>
              </c:numCache>
            </c:numRef>
          </c:val>
          <c:smooth val="0"/>
          <c:extLst>
            <c:ext xmlns:c16="http://schemas.microsoft.com/office/drawing/2014/chart" uri="{C3380CC4-5D6E-409C-BE32-E72D297353CC}">
              <c16:uniqueId val="{00000043-B231-41D8-AB98-D815B561C198}"/>
            </c:ext>
          </c:extLst>
        </c:ser>
        <c:ser>
          <c:idx val="10"/>
          <c:order val="10"/>
          <c:tx>
            <c:strRef>
              <c:f>'Graphs &amp; Tables'!$BC$3:$BC$4</c:f>
              <c:strCache>
                <c:ptCount val="1"/>
                <c:pt idx="0">
                  <c:v>Community Action Opportunities - Burton PreK</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'Graphs &amp; Tables'!$AR$5</c:f>
              <c:strCache>
                <c:ptCount val="1"/>
                <c:pt idx="0">
                  <c:v>Total</c:v>
                </c:pt>
              </c:strCache>
            </c:strRef>
          </c:cat>
          <c:val>
            <c:numRef>
              <c:f>'Graphs &amp; Tables'!$BC$5</c:f>
              <c:numCache>
                <c:formatCode>0.000</c:formatCode>
                <c:ptCount val="1"/>
                <c:pt idx="0">
                  <c:v>0.91500000000000004</c:v>
                </c:pt>
              </c:numCache>
            </c:numRef>
          </c:val>
          <c:smooth val="0"/>
          <c:extLst>
            <c:ext xmlns:c16="http://schemas.microsoft.com/office/drawing/2014/chart" uri="{C3380CC4-5D6E-409C-BE32-E72D297353CC}">
              <c16:uniqueId val="{00000044-B231-41D8-AB98-D815B561C198}"/>
            </c:ext>
          </c:extLst>
        </c:ser>
        <c:ser>
          <c:idx val="11"/>
          <c:order val="11"/>
          <c:tx>
            <c:strRef>
              <c:f>'Graphs &amp; Tables'!$BD$3:$BD$4</c:f>
              <c:strCache>
                <c:ptCount val="1"/>
                <c:pt idx="0">
                  <c:v>Community Action Opportunities - Burton Toddler Care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'Graphs &amp; Tables'!$AR$5</c:f>
              <c:strCache>
                <c:ptCount val="1"/>
                <c:pt idx="0">
                  <c:v>Total</c:v>
                </c:pt>
              </c:strCache>
            </c:strRef>
          </c:cat>
          <c:val>
            <c:numRef>
              <c:f>'Graphs &amp; Tables'!$BD$5</c:f>
              <c:numCache>
                <c:formatCode>0.000</c:formatCode>
                <c:ptCount val="1"/>
                <c:pt idx="0">
                  <c:v>0.90000000000000013</c:v>
                </c:pt>
              </c:numCache>
            </c:numRef>
          </c:val>
          <c:smooth val="0"/>
          <c:extLst>
            <c:ext xmlns:c16="http://schemas.microsoft.com/office/drawing/2014/chart" uri="{C3380CC4-5D6E-409C-BE32-E72D297353CC}">
              <c16:uniqueId val="{00000045-B231-41D8-AB98-D815B561C198}"/>
            </c:ext>
          </c:extLst>
        </c:ser>
        <c:ser>
          <c:idx val="12"/>
          <c:order val="12"/>
          <c:tx>
            <c:strRef>
              <c:f>'Graphs &amp; Tables'!$BE$3:$BE$4</c:f>
              <c:strCache>
                <c:ptCount val="1"/>
                <c:pt idx="0">
                  <c:v>Community Action Opportunities - Johnston PreK</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'Graphs &amp; Tables'!$AR$5</c:f>
              <c:strCache>
                <c:ptCount val="1"/>
                <c:pt idx="0">
                  <c:v>Total</c:v>
                </c:pt>
              </c:strCache>
            </c:strRef>
          </c:cat>
          <c:val>
            <c:numRef>
              <c:f>'Graphs &amp; Tables'!$BE$5</c:f>
              <c:numCache>
                <c:formatCode>0.000</c:formatCode>
                <c:ptCount val="1"/>
                <c:pt idx="0">
                  <c:v>0.92857142857142871</c:v>
                </c:pt>
              </c:numCache>
            </c:numRef>
          </c:val>
          <c:smooth val="0"/>
          <c:extLst>
            <c:ext xmlns:c16="http://schemas.microsoft.com/office/drawing/2014/chart" uri="{C3380CC4-5D6E-409C-BE32-E72D297353CC}">
              <c16:uniqueId val="{00000046-B231-41D8-AB98-D815B561C198}"/>
            </c:ext>
          </c:extLst>
        </c:ser>
        <c:ser>
          <c:idx val="13"/>
          <c:order val="13"/>
          <c:tx>
            <c:strRef>
              <c:f>'Graphs &amp; Tables'!$BF$3:$BF$4</c:f>
              <c:strCache>
                <c:ptCount val="1"/>
                <c:pt idx="0">
                  <c:v>Eliada Homes, Inc</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'Graphs &amp; Tables'!$AR$5</c:f>
              <c:strCache>
                <c:ptCount val="1"/>
                <c:pt idx="0">
                  <c:v>Total</c:v>
                </c:pt>
              </c:strCache>
            </c:strRef>
          </c:cat>
          <c:val>
            <c:numRef>
              <c:f>'Graphs &amp; Tables'!$BF$5</c:f>
              <c:numCache>
                <c:formatCode>0.000</c:formatCode>
                <c:ptCount val="1"/>
                <c:pt idx="0">
                  <c:v>0.90599999999999992</c:v>
                </c:pt>
              </c:numCache>
            </c:numRef>
          </c:val>
          <c:smooth val="0"/>
          <c:extLst>
            <c:ext xmlns:c16="http://schemas.microsoft.com/office/drawing/2014/chart" uri="{C3380CC4-5D6E-409C-BE32-E72D297353CC}">
              <c16:uniqueId val="{00000047-B231-41D8-AB98-D815B561C198}"/>
            </c:ext>
          </c:extLst>
        </c:ser>
        <c:ser>
          <c:idx val="14"/>
          <c:order val="14"/>
          <c:tx>
            <c:strRef>
              <c:f>'Graphs &amp; Tables'!$BG$3:$BG$4</c:f>
              <c:strCache>
                <c:ptCount val="1"/>
                <c:pt idx="0">
                  <c:v>Evolve Early Learning</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'Graphs &amp; Tables'!$AR$5</c:f>
              <c:strCache>
                <c:ptCount val="1"/>
                <c:pt idx="0">
                  <c:v>Total</c:v>
                </c:pt>
              </c:strCache>
            </c:strRef>
          </c:cat>
          <c:val>
            <c:numRef>
              <c:f>'Graphs &amp; Tables'!$BG$5</c:f>
              <c:numCache>
                <c:formatCode>0.000</c:formatCode>
                <c:ptCount val="1"/>
                <c:pt idx="0">
                  <c:v>0.78933333333333333</c:v>
                </c:pt>
              </c:numCache>
            </c:numRef>
          </c:val>
          <c:smooth val="0"/>
          <c:extLst>
            <c:ext xmlns:c16="http://schemas.microsoft.com/office/drawing/2014/chart" uri="{C3380CC4-5D6E-409C-BE32-E72D297353CC}">
              <c16:uniqueId val="{00000048-B231-41D8-AB98-D815B561C198}"/>
            </c:ext>
          </c:extLst>
        </c:ser>
        <c:ser>
          <c:idx val="15"/>
          <c:order val="15"/>
          <c:tx>
            <c:strRef>
              <c:f>'Graphs &amp; Tables'!$BH$3:$BH$4</c:f>
              <c:strCache>
                <c:ptCount val="1"/>
                <c:pt idx="0">
                  <c:v>F I R S T</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'Graphs &amp; Tables'!$AR$5</c:f>
              <c:strCache>
                <c:ptCount val="1"/>
                <c:pt idx="0">
                  <c:v>Total</c:v>
                </c:pt>
              </c:strCache>
            </c:strRef>
          </c:cat>
          <c:val>
            <c:numRef>
              <c:f>'Graphs &amp; Tables'!$BH$5</c:f>
              <c:numCache>
                <c:formatCode>0.000</c:formatCode>
                <c:ptCount val="1"/>
                <c:pt idx="0">
                  <c:v>0.90866666666666662</c:v>
                </c:pt>
              </c:numCache>
            </c:numRef>
          </c:val>
          <c:smooth val="0"/>
          <c:extLst>
            <c:ext xmlns:c16="http://schemas.microsoft.com/office/drawing/2014/chart" uri="{C3380CC4-5D6E-409C-BE32-E72D297353CC}">
              <c16:uniqueId val="{00000049-B231-41D8-AB98-D815B561C198}"/>
            </c:ext>
          </c:extLst>
        </c:ser>
        <c:ser>
          <c:idx val="16"/>
          <c:order val="16"/>
          <c:tx>
            <c:strRef>
              <c:f>'Graphs &amp; Tables'!$BI$3:$BI$4</c:f>
              <c:strCache>
                <c:ptCount val="1"/>
                <c:pt idx="0">
                  <c:v>Friends of Mine Preschool</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'Graphs &amp; Tables'!$AR$5</c:f>
              <c:strCache>
                <c:ptCount val="1"/>
                <c:pt idx="0">
                  <c:v>Total</c:v>
                </c:pt>
              </c:strCache>
            </c:strRef>
          </c:cat>
          <c:val>
            <c:numRef>
              <c:f>'Graphs &amp; Tables'!$BI$5</c:f>
              <c:numCache>
                <c:formatCode>0.000</c:formatCode>
                <c:ptCount val="1"/>
                <c:pt idx="0">
                  <c:v>0.75666666666666671</c:v>
                </c:pt>
              </c:numCache>
            </c:numRef>
          </c:val>
          <c:smooth val="0"/>
          <c:extLst>
            <c:ext xmlns:c16="http://schemas.microsoft.com/office/drawing/2014/chart" uri="{C3380CC4-5D6E-409C-BE32-E72D297353CC}">
              <c16:uniqueId val="{0000004A-B231-41D8-AB98-D815B561C198}"/>
            </c:ext>
          </c:extLst>
        </c:ser>
        <c:ser>
          <c:idx val="17"/>
          <c:order val="17"/>
          <c:tx>
            <c:strRef>
              <c:f>'Graphs &amp; Tables'!$BJ$3:$BJ$4</c:f>
              <c:strCache>
                <c:ptCount val="1"/>
                <c:pt idx="0">
                  <c:v>Hominy Baptist Church</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'Graphs &amp; Tables'!$AR$5</c:f>
              <c:strCache>
                <c:ptCount val="1"/>
                <c:pt idx="0">
                  <c:v>Total</c:v>
                </c:pt>
              </c:strCache>
            </c:strRef>
          </c:cat>
          <c:val>
            <c:numRef>
              <c:f>'Graphs &amp; Tables'!$BJ$5</c:f>
              <c:numCache>
                <c:formatCode>0.000</c:formatCode>
                <c:ptCount val="1"/>
                <c:pt idx="0">
                  <c:v>0.81333333333333313</c:v>
                </c:pt>
              </c:numCache>
            </c:numRef>
          </c:val>
          <c:smooth val="0"/>
          <c:extLst>
            <c:ext xmlns:c16="http://schemas.microsoft.com/office/drawing/2014/chart" uri="{C3380CC4-5D6E-409C-BE32-E72D297353CC}">
              <c16:uniqueId val="{0000004B-B231-41D8-AB98-D815B561C198}"/>
            </c:ext>
          </c:extLst>
        </c:ser>
        <c:ser>
          <c:idx val="18"/>
          <c:order val="18"/>
          <c:tx>
            <c:strRef>
              <c:f>'Graphs &amp; Tables'!$BK$3:$BK$4</c:f>
              <c:strCache>
                <c:ptCount val="1"/>
                <c:pt idx="0">
                  <c:v>Irene Wortham Center</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'Graphs &amp; Tables'!$AR$5</c:f>
              <c:strCache>
                <c:ptCount val="1"/>
                <c:pt idx="0">
                  <c:v>Total</c:v>
                </c:pt>
              </c:strCache>
            </c:strRef>
          </c:cat>
          <c:val>
            <c:numRef>
              <c:f>'Graphs &amp; Tables'!$BK$5</c:f>
              <c:numCache>
                <c:formatCode>0.000</c:formatCode>
                <c:ptCount val="1"/>
                <c:pt idx="0">
                  <c:v>0.87599999999999989</c:v>
                </c:pt>
              </c:numCache>
            </c:numRef>
          </c:val>
          <c:smooth val="0"/>
          <c:extLst>
            <c:ext xmlns:c16="http://schemas.microsoft.com/office/drawing/2014/chart" uri="{C3380CC4-5D6E-409C-BE32-E72D297353CC}">
              <c16:uniqueId val="{0000004C-B231-41D8-AB98-D815B561C198}"/>
            </c:ext>
          </c:extLst>
        </c:ser>
        <c:ser>
          <c:idx val="19"/>
          <c:order val="19"/>
          <c:tx>
            <c:strRef>
              <c:f>'Graphs &amp; Tables'!$BL$3:$BL$4</c:f>
              <c:strCache>
                <c:ptCount val="1"/>
                <c:pt idx="0">
                  <c:v>OnTrack Financial Education &amp; Counseling</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'Graphs &amp; Tables'!$AR$5</c:f>
              <c:strCache>
                <c:ptCount val="1"/>
                <c:pt idx="0">
                  <c:v>Total</c:v>
                </c:pt>
              </c:strCache>
            </c:strRef>
          </c:cat>
          <c:val>
            <c:numRef>
              <c:f>'Graphs &amp; Tables'!$BL$5</c:f>
              <c:numCache>
                <c:formatCode>0.000</c:formatCode>
                <c:ptCount val="1"/>
                <c:pt idx="0">
                  <c:v>0.89285714285714302</c:v>
                </c:pt>
              </c:numCache>
            </c:numRef>
          </c:val>
          <c:smooth val="0"/>
          <c:extLst>
            <c:ext xmlns:c16="http://schemas.microsoft.com/office/drawing/2014/chart" uri="{C3380CC4-5D6E-409C-BE32-E72D297353CC}">
              <c16:uniqueId val="{0000004D-B231-41D8-AB98-D815B561C198}"/>
            </c:ext>
          </c:extLst>
        </c:ser>
        <c:ser>
          <c:idx val="20"/>
          <c:order val="20"/>
          <c:tx>
            <c:strRef>
              <c:f>'Graphs &amp; Tables'!$BM$3:$BM$4</c:f>
              <c:strCache>
                <c:ptCount val="1"/>
                <c:pt idx="0">
                  <c:v>Read to Succeed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'Graphs &amp; Tables'!$AR$5</c:f>
              <c:strCache>
                <c:ptCount val="1"/>
                <c:pt idx="0">
                  <c:v>Total</c:v>
                </c:pt>
              </c:strCache>
            </c:strRef>
          </c:cat>
          <c:val>
            <c:numRef>
              <c:f>'Graphs &amp; Tables'!$BM$5</c:f>
              <c:numCache>
                <c:formatCode>0.000</c:formatCode>
                <c:ptCount val="1"/>
                <c:pt idx="0">
                  <c:v>0.876</c:v>
                </c:pt>
              </c:numCache>
            </c:numRef>
          </c:val>
          <c:smooth val="0"/>
          <c:extLst>
            <c:ext xmlns:c16="http://schemas.microsoft.com/office/drawing/2014/chart" uri="{C3380CC4-5D6E-409C-BE32-E72D297353CC}">
              <c16:uniqueId val="{0000004E-B231-41D8-AB98-D815B561C198}"/>
            </c:ext>
          </c:extLst>
        </c:ser>
        <c:ser>
          <c:idx val="21"/>
          <c:order val="21"/>
          <c:tx>
            <c:strRef>
              <c:f>'Graphs &amp; Tables'!$BN$3:$BN$4</c:f>
              <c:strCache>
                <c:ptCount val="1"/>
                <c:pt idx="0">
                  <c:v>Southwestern Child Development</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'Graphs &amp; Tables'!$AR$5</c:f>
              <c:strCache>
                <c:ptCount val="1"/>
                <c:pt idx="0">
                  <c:v>Total</c:v>
                </c:pt>
              </c:strCache>
            </c:strRef>
          </c:cat>
          <c:val>
            <c:numRef>
              <c:f>'Graphs &amp; Tables'!$BN$5</c:f>
              <c:numCache>
                <c:formatCode>0.000</c:formatCode>
                <c:ptCount val="1"/>
                <c:pt idx="0">
                  <c:v>0.74142857142857133</c:v>
                </c:pt>
              </c:numCache>
            </c:numRef>
          </c:val>
          <c:smooth val="0"/>
          <c:extLst>
            <c:ext xmlns:c16="http://schemas.microsoft.com/office/drawing/2014/chart" uri="{C3380CC4-5D6E-409C-BE32-E72D297353CC}">
              <c16:uniqueId val="{0000004F-B231-41D8-AB98-D815B561C198}"/>
            </c:ext>
          </c:extLst>
        </c:ser>
        <c:ser>
          <c:idx val="22"/>
          <c:order val="22"/>
          <c:tx>
            <c:strRef>
              <c:f>'Graphs &amp; Tables'!$BO$3:$BO$4</c:f>
              <c:strCache>
                <c:ptCount val="1"/>
                <c:pt idx="0">
                  <c:v>Sprouts Early Learning Academy</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'Graphs &amp; Tables'!$AR$5</c:f>
              <c:strCache>
                <c:ptCount val="1"/>
                <c:pt idx="0">
                  <c:v>Total</c:v>
                </c:pt>
              </c:strCache>
            </c:strRef>
          </c:cat>
          <c:val>
            <c:numRef>
              <c:f>'Graphs &amp; Tables'!$BO$5</c:f>
              <c:numCache>
                <c:formatCode>0.000</c:formatCode>
                <c:ptCount val="1"/>
                <c:pt idx="0">
                  <c:v>0.73571428571428577</c:v>
                </c:pt>
              </c:numCache>
            </c:numRef>
          </c:val>
          <c:smooth val="0"/>
          <c:extLst>
            <c:ext xmlns:c16="http://schemas.microsoft.com/office/drawing/2014/chart" uri="{C3380CC4-5D6E-409C-BE32-E72D297353CC}">
              <c16:uniqueId val="{00000050-B231-41D8-AB98-D815B561C198}"/>
            </c:ext>
          </c:extLst>
        </c:ser>
        <c:ser>
          <c:idx val="23"/>
          <c:order val="23"/>
          <c:tx>
            <c:strRef>
              <c:f>'Graphs &amp; Tables'!$BP$3:$BP$4</c:f>
              <c:strCache>
                <c:ptCount val="1"/>
                <c:pt idx="0">
                  <c:v>Swannanoa Valley Child Care Council (Donald S Collins Early Learning Center)</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'Graphs &amp; Tables'!$AR$5</c:f>
              <c:strCache>
                <c:ptCount val="1"/>
                <c:pt idx="0">
                  <c:v>Total</c:v>
                </c:pt>
              </c:strCache>
            </c:strRef>
          </c:cat>
          <c:val>
            <c:numRef>
              <c:f>'Graphs &amp; Tables'!$BP$5</c:f>
              <c:numCache>
                <c:formatCode>0.000</c:formatCode>
                <c:ptCount val="1"/>
                <c:pt idx="0">
                  <c:v>0.85733333333333317</c:v>
                </c:pt>
              </c:numCache>
            </c:numRef>
          </c:val>
          <c:smooth val="0"/>
          <c:extLst>
            <c:ext xmlns:c16="http://schemas.microsoft.com/office/drawing/2014/chart" uri="{C3380CC4-5D6E-409C-BE32-E72D297353CC}">
              <c16:uniqueId val="{00000051-B231-41D8-AB98-D815B561C198}"/>
            </c:ext>
          </c:extLst>
        </c:ser>
        <c:ser>
          <c:idx val="24"/>
          <c:order val="24"/>
          <c:tx>
            <c:strRef>
              <c:f>'Graphs &amp; Tables'!$BQ$3:$BQ$4</c:f>
              <c:strCache>
                <c:ptCount val="1"/>
                <c:pt idx="0">
                  <c:v>The Christine Avery Learning Center</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'Graphs &amp; Tables'!$AR$5</c:f>
              <c:strCache>
                <c:ptCount val="1"/>
                <c:pt idx="0">
                  <c:v>Total</c:v>
                </c:pt>
              </c:strCache>
            </c:strRef>
          </c:cat>
          <c:val>
            <c:numRef>
              <c:f>'Graphs &amp; Tables'!$BQ$5</c:f>
              <c:numCache>
                <c:formatCode>0.000</c:formatCode>
                <c:ptCount val="1"/>
                <c:pt idx="0">
                  <c:v>0.86799999999999999</c:v>
                </c:pt>
              </c:numCache>
            </c:numRef>
          </c:val>
          <c:smooth val="0"/>
          <c:extLst>
            <c:ext xmlns:c16="http://schemas.microsoft.com/office/drawing/2014/chart" uri="{C3380CC4-5D6E-409C-BE32-E72D297353CC}">
              <c16:uniqueId val="{00000052-B231-41D8-AB98-D815B561C198}"/>
            </c:ext>
          </c:extLst>
        </c:ser>
        <c:ser>
          <c:idx val="25"/>
          <c:order val="25"/>
          <c:tx>
            <c:strRef>
              <c:f>'Graphs &amp; Tables'!$BR$3:$BR$4</c:f>
              <c:strCache>
                <c:ptCount val="1"/>
                <c:pt idx="0">
                  <c:v>Verner Center for Early Learning</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'Graphs &amp; Tables'!$AR$5</c:f>
              <c:strCache>
                <c:ptCount val="1"/>
                <c:pt idx="0">
                  <c:v>Total</c:v>
                </c:pt>
              </c:strCache>
            </c:strRef>
          </c:cat>
          <c:val>
            <c:numRef>
              <c:f>'Graphs &amp; Tables'!$BR$5</c:f>
              <c:numCache>
                <c:formatCode>0.000</c:formatCode>
                <c:ptCount val="1"/>
                <c:pt idx="0">
                  <c:v>0.86857142857142855</c:v>
                </c:pt>
              </c:numCache>
            </c:numRef>
          </c:val>
          <c:smooth val="0"/>
          <c:extLst>
            <c:ext xmlns:c16="http://schemas.microsoft.com/office/drawing/2014/chart" uri="{C3380CC4-5D6E-409C-BE32-E72D297353CC}">
              <c16:uniqueId val="{00000053-B231-41D8-AB98-D815B561C198}"/>
            </c:ext>
          </c:extLst>
        </c:ser>
        <c:ser>
          <c:idx val="26"/>
          <c:order val="26"/>
          <c:tx>
            <c:strRef>
              <c:f>'Graphs &amp; Tables'!$BS$3:$BS$4</c:f>
              <c:strCache>
                <c:ptCount val="1"/>
                <c:pt idx="0">
                  <c:v>YTL Training Program</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'Graphs &amp; Tables'!$AR$5</c:f>
              <c:strCache>
                <c:ptCount val="1"/>
                <c:pt idx="0">
                  <c:v>Total</c:v>
                </c:pt>
              </c:strCache>
            </c:strRef>
          </c:cat>
          <c:val>
            <c:numRef>
              <c:f>'Graphs &amp; Tables'!$BS$5</c:f>
              <c:numCache>
                <c:formatCode>0.000</c:formatCode>
                <c:ptCount val="1"/>
                <c:pt idx="0">
                  <c:v>0.60357142857142854</c:v>
                </c:pt>
              </c:numCache>
            </c:numRef>
          </c:val>
          <c:smooth val="0"/>
          <c:extLst>
            <c:ext xmlns:c16="http://schemas.microsoft.com/office/drawing/2014/chart" uri="{C3380CC4-5D6E-409C-BE32-E72D297353CC}">
              <c16:uniqueId val="{00000054-B231-41D8-AB98-D815B561C198}"/>
            </c:ext>
          </c:extLst>
        </c:ser>
        <c:ser>
          <c:idx val="27"/>
          <c:order val="27"/>
          <c:tx>
            <c:strRef>
              <c:f>'Graphs &amp; Tables'!$BT$3:$BT$4</c:f>
              <c:strCache>
                <c:ptCount val="1"/>
                <c:pt idx="0">
                  <c:v>YWCA of Asheville and Western North Carolina - Early Learning</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'Graphs &amp; Tables'!$AR$5</c:f>
              <c:strCache>
                <c:ptCount val="1"/>
                <c:pt idx="0">
                  <c:v>Total</c:v>
                </c:pt>
              </c:strCache>
            </c:strRef>
          </c:cat>
          <c:val>
            <c:numRef>
              <c:f>'Graphs &amp; Tables'!$BT$5</c:f>
              <c:numCache>
                <c:formatCode>0.000</c:formatCode>
                <c:ptCount val="1"/>
                <c:pt idx="0">
                  <c:v>0.85399999999999998</c:v>
                </c:pt>
              </c:numCache>
            </c:numRef>
          </c:val>
          <c:smooth val="0"/>
          <c:extLst>
            <c:ext xmlns:c16="http://schemas.microsoft.com/office/drawing/2014/chart" uri="{C3380CC4-5D6E-409C-BE32-E72D297353CC}">
              <c16:uniqueId val="{00000055-B231-41D8-AB98-D815B561C198}"/>
            </c:ext>
          </c:extLst>
        </c:ser>
        <c:ser>
          <c:idx val="28"/>
          <c:order val="28"/>
          <c:tx>
            <c:strRef>
              <c:f>'Graphs &amp; Tables'!$BU$3:$BU$4</c:f>
              <c:strCache>
                <c:ptCount val="1"/>
                <c:pt idx="0">
                  <c:v>YWCA of Asheville and Western North Carolina - Empowerment Childcare</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'Graphs &amp; Tables'!$AR$5</c:f>
              <c:strCache>
                <c:ptCount val="1"/>
                <c:pt idx="0">
                  <c:v>Total</c:v>
                </c:pt>
              </c:strCache>
            </c:strRef>
          </c:cat>
          <c:val>
            <c:numRef>
              <c:f>'Graphs &amp; Tables'!$BU$5</c:f>
              <c:numCache>
                <c:formatCode>0.000</c:formatCode>
                <c:ptCount val="1"/>
                <c:pt idx="0">
                  <c:v>0.8666666666666667</c:v>
                </c:pt>
              </c:numCache>
            </c:numRef>
          </c:val>
          <c:smooth val="0"/>
          <c:extLst>
            <c:ext xmlns:c16="http://schemas.microsoft.com/office/drawing/2014/chart" uri="{C3380CC4-5D6E-409C-BE32-E72D297353CC}">
              <c16:uniqueId val="{00000056-B231-41D8-AB98-D815B561C198}"/>
            </c:ext>
          </c:extLst>
        </c:ser>
        <c:dLbls>
          <c:showLegendKey val="0"/>
          <c:showVal val="0"/>
          <c:showCatName val="0"/>
          <c:showSerName val="0"/>
          <c:showPercent val="0"/>
          <c:showBubbleSize val="0"/>
        </c:dLbls>
        <c:marker val="1"/>
        <c:smooth val="0"/>
        <c:axId val="2084603504"/>
        <c:axId val="2084598928"/>
      </c:lineChart>
      <c:catAx>
        <c:axId val="2084603504"/>
        <c:scaling>
          <c:orientation val="minMax"/>
        </c:scaling>
        <c:delete val="1"/>
        <c:axPos val="b"/>
        <c:numFmt formatCode="General" sourceLinked="1"/>
        <c:majorTickMark val="none"/>
        <c:minorTickMark val="none"/>
        <c:tickLblPos val="nextTo"/>
        <c:crossAx val="2084598928"/>
        <c:crosses val="autoZero"/>
        <c:auto val="1"/>
        <c:lblAlgn val="ctr"/>
        <c:lblOffset val="100"/>
        <c:noMultiLvlLbl val="0"/>
      </c:catAx>
      <c:valAx>
        <c:axId val="2084598928"/>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4603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Early Childhood Scores.xlsx]Graphs &amp; Tables!PivotTable3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Request</a:t>
            </a:r>
            <a:r>
              <a:rPr lang="en-US" baseline="0"/>
              <a:t> Range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'Graphs &amp; Tables'!$AR$10</c:f>
              <c:strCache>
                <c:ptCount val="1"/>
                <c:pt idx="0">
                  <c:v>Max Requested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 &amp; Tables'!$AR$11</c:f>
              <c:strCache>
                <c:ptCount val="1"/>
                <c:pt idx="0">
                  <c:v>Total</c:v>
                </c:pt>
              </c:strCache>
            </c:strRef>
          </c:cat>
          <c:val>
            <c:numRef>
              <c:f>'Graphs &amp; Tables'!$AR$11</c:f>
              <c:numCache>
                <c:formatCode>\$#,##0;\(\$#,##0\);\$#,##0</c:formatCode>
                <c:ptCount val="1"/>
                <c:pt idx="0">
                  <c:v>489972</c:v>
                </c:pt>
              </c:numCache>
            </c:numRef>
          </c:val>
          <c:smooth val="0"/>
          <c:extLst>
            <c:ext xmlns:c16="http://schemas.microsoft.com/office/drawing/2014/chart" uri="{C3380CC4-5D6E-409C-BE32-E72D297353CC}">
              <c16:uniqueId val="{00000000-1BD2-4C52-BCF2-3AFD7B71E585}"/>
            </c:ext>
          </c:extLst>
        </c:ser>
        <c:ser>
          <c:idx val="1"/>
          <c:order val="1"/>
          <c:tx>
            <c:strRef>
              <c:f>'Graphs &amp; Tables'!$AS$10</c:f>
              <c:strCache>
                <c:ptCount val="1"/>
                <c:pt idx="0">
                  <c:v>Min Requested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 &amp; Tables'!$AR$11</c:f>
              <c:strCache>
                <c:ptCount val="1"/>
                <c:pt idx="0">
                  <c:v>Total</c:v>
                </c:pt>
              </c:strCache>
            </c:strRef>
          </c:cat>
          <c:val>
            <c:numRef>
              <c:f>'Graphs &amp; Tables'!$AS$11</c:f>
              <c:numCache>
                <c:formatCode>\$#,##0;\(\$#,##0\);\$#,##0</c:formatCode>
                <c:ptCount val="1"/>
                <c:pt idx="0">
                  <c:v>5000</c:v>
                </c:pt>
              </c:numCache>
            </c:numRef>
          </c:val>
          <c:smooth val="0"/>
          <c:extLst>
            <c:ext xmlns:c16="http://schemas.microsoft.com/office/drawing/2014/chart" uri="{C3380CC4-5D6E-409C-BE32-E72D297353CC}">
              <c16:uniqueId val="{00000002-1BD2-4C52-BCF2-3AFD7B71E585}"/>
            </c:ext>
          </c:extLst>
        </c:ser>
        <c:ser>
          <c:idx val="2"/>
          <c:order val="2"/>
          <c:tx>
            <c:strRef>
              <c:f>'Graphs &amp; Tables'!$AT$10</c:f>
              <c:strCache>
                <c:ptCount val="1"/>
                <c:pt idx="0">
                  <c:v>Median Requested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'Graphs &amp; Tables'!$AR$11</c:f>
              <c:strCache>
                <c:ptCount val="1"/>
                <c:pt idx="0">
                  <c:v>Total</c:v>
                </c:pt>
              </c:strCache>
            </c:strRef>
          </c:cat>
          <c:val>
            <c:numRef>
              <c:f>'Graphs &amp; Tables'!$AT$11</c:f>
              <c:numCache>
                <c:formatCode>\$#,##0;\(\$#,##0\);\$#,##0</c:formatCode>
                <c:ptCount val="1"/>
                <c:pt idx="0">
                  <c:v>165319</c:v>
                </c:pt>
              </c:numCache>
            </c:numRef>
          </c:val>
          <c:smooth val="0"/>
          <c:extLst>
            <c:ext xmlns:c16="http://schemas.microsoft.com/office/drawing/2014/chart" uri="{C3380CC4-5D6E-409C-BE32-E72D297353CC}">
              <c16:uniqueId val="{00000003-1BD2-4C52-BCF2-3AFD7B71E585}"/>
            </c:ext>
          </c:extLst>
        </c:ser>
        <c:ser>
          <c:idx val="3"/>
          <c:order val="3"/>
          <c:tx>
            <c:strRef>
              <c:f>'Graphs &amp; Tables'!$AU$10</c:f>
              <c:strCache>
                <c:ptCount val="1"/>
                <c:pt idx="0">
                  <c:v>Mean Requested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'Graphs &amp; Tables'!$AR$11</c:f>
              <c:strCache>
                <c:ptCount val="1"/>
                <c:pt idx="0">
                  <c:v>Total</c:v>
                </c:pt>
              </c:strCache>
            </c:strRef>
          </c:cat>
          <c:val>
            <c:numRef>
              <c:f>'Graphs &amp; Tables'!$AU$11</c:f>
              <c:numCache>
                <c:formatCode>\$#,##0;\(\$#,##0\);\$#,##0</c:formatCode>
                <c:ptCount val="1"/>
                <c:pt idx="0">
                  <c:v>191630.67068965515</c:v>
                </c:pt>
              </c:numCache>
            </c:numRef>
          </c:val>
          <c:smooth val="0"/>
          <c:extLst>
            <c:ext xmlns:c16="http://schemas.microsoft.com/office/drawing/2014/chart" uri="{C3380CC4-5D6E-409C-BE32-E72D297353CC}">
              <c16:uniqueId val="{00000004-1BD2-4C52-BCF2-3AFD7B71E585}"/>
            </c:ext>
          </c:extLst>
        </c:ser>
        <c:dLbls>
          <c:showLegendKey val="0"/>
          <c:showVal val="0"/>
          <c:showCatName val="0"/>
          <c:showSerName val="0"/>
          <c:showPercent val="0"/>
          <c:showBubbleSize val="0"/>
        </c:dLbls>
        <c:marker val="1"/>
        <c:smooth val="0"/>
        <c:axId val="1158058304"/>
        <c:axId val="1158046240"/>
      </c:lineChart>
      <c:catAx>
        <c:axId val="1158058304"/>
        <c:scaling>
          <c:orientation val="minMax"/>
        </c:scaling>
        <c:delete val="1"/>
        <c:axPos val="b"/>
        <c:numFmt formatCode="General" sourceLinked="1"/>
        <c:majorTickMark val="none"/>
        <c:minorTickMark val="none"/>
        <c:tickLblPos val="nextTo"/>
        <c:crossAx val="1158046240"/>
        <c:crosses val="autoZero"/>
        <c:auto val="1"/>
        <c:lblAlgn val="ctr"/>
        <c:lblOffset val="100"/>
        <c:noMultiLvlLbl val="0"/>
      </c:catAx>
      <c:valAx>
        <c:axId val="11580462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058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Early Childhood Scores.xlsx]Graphs &amp; Tables!PivotTable6</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Range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'Graphs &amp; Tables'!$AY$11</c:f>
              <c:strCache>
                <c:ptCount val="1"/>
                <c:pt idx="0">
                  <c:v>Max Funded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'Graphs &amp; Tables'!$AY$12</c:f>
              <c:strCache>
                <c:ptCount val="1"/>
                <c:pt idx="0">
                  <c:v>Total</c:v>
                </c:pt>
              </c:strCache>
            </c:strRef>
          </c:cat>
          <c:val>
            <c:numRef>
              <c:f>'Graphs &amp; Tables'!$AY$12</c:f>
              <c:numCache>
                <c:formatCode>\$#,##0;\(\$#,##0\);\$#,##0</c:formatCode>
                <c:ptCount val="1"/>
                <c:pt idx="0">
                  <c:v>489972</c:v>
                </c:pt>
              </c:numCache>
            </c:numRef>
          </c:val>
          <c:smooth val="0"/>
          <c:extLst>
            <c:ext xmlns:c16="http://schemas.microsoft.com/office/drawing/2014/chart" uri="{C3380CC4-5D6E-409C-BE32-E72D297353CC}">
              <c16:uniqueId val="{00000000-ACAF-4191-B01F-40A1C58A6A88}"/>
            </c:ext>
          </c:extLst>
        </c:ser>
        <c:ser>
          <c:idx val="1"/>
          <c:order val="1"/>
          <c:tx>
            <c:strRef>
              <c:f>'Graphs &amp; Tables'!$AZ$11</c:f>
              <c:strCache>
                <c:ptCount val="1"/>
                <c:pt idx="0">
                  <c:v>Min Funded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'Graphs &amp; Tables'!$AY$12</c:f>
              <c:strCache>
                <c:ptCount val="1"/>
                <c:pt idx="0">
                  <c:v>Total</c:v>
                </c:pt>
              </c:strCache>
            </c:strRef>
          </c:cat>
          <c:val>
            <c:numRef>
              <c:f>'Graphs &amp; Tables'!$AZ$12</c:f>
              <c:numCache>
                <c:formatCode>\$#,##0;\(\$#,##0\);\$#,##0</c:formatCode>
                <c:ptCount val="1"/>
                <c:pt idx="0">
                  <c:v>38000</c:v>
                </c:pt>
              </c:numCache>
            </c:numRef>
          </c:val>
          <c:smooth val="0"/>
          <c:extLst>
            <c:ext xmlns:c16="http://schemas.microsoft.com/office/drawing/2014/chart" uri="{C3380CC4-5D6E-409C-BE32-E72D297353CC}">
              <c16:uniqueId val="{00000001-ACAF-4191-B01F-40A1C58A6A88}"/>
            </c:ext>
          </c:extLst>
        </c:ser>
        <c:ser>
          <c:idx val="2"/>
          <c:order val="2"/>
          <c:tx>
            <c:strRef>
              <c:f>'Graphs &amp; Tables'!$BA$11</c:f>
              <c:strCache>
                <c:ptCount val="1"/>
                <c:pt idx="0">
                  <c:v>Median Funded</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'Graphs &amp; Tables'!$AY$12</c:f>
              <c:strCache>
                <c:ptCount val="1"/>
                <c:pt idx="0">
                  <c:v>Total</c:v>
                </c:pt>
              </c:strCache>
            </c:strRef>
          </c:cat>
          <c:val>
            <c:numRef>
              <c:f>'Graphs &amp; Tables'!$BA$12</c:f>
              <c:numCache>
                <c:formatCode>\$#,##0;\(\$#,##0\);\$#,##0</c:formatCode>
                <c:ptCount val="1"/>
                <c:pt idx="0">
                  <c:v>143015.5</c:v>
                </c:pt>
              </c:numCache>
            </c:numRef>
          </c:val>
          <c:smooth val="0"/>
          <c:extLst>
            <c:ext xmlns:c16="http://schemas.microsoft.com/office/drawing/2014/chart" uri="{C3380CC4-5D6E-409C-BE32-E72D297353CC}">
              <c16:uniqueId val="{00000002-ACAF-4191-B01F-40A1C58A6A88}"/>
            </c:ext>
          </c:extLst>
        </c:ser>
        <c:ser>
          <c:idx val="3"/>
          <c:order val="3"/>
          <c:tx>
            <c:strRef>
              <c:f>'Graphs &amp; Tables'!$BB$11</c:f>
              <c:strCache>
                <c:ptCount val="1"/>
                <c:pt idx="0">
                  <c:v>Mean Funded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'Graphs &amp; Tables'!$AY$12</c:f>
              <c:strCache>
                <c:ptCount val="1"/>
                <c:pt idx="0">
                  <c:v>Total</c:v>
                </c:pt>
              </c:strCache>
            </c:strRef>
          </c:cat>
          <c:val>
            <c:numRef>
              <c:f>'Graphs &amp; Tables'!$BB$12</c:f>
              <c:numCache>
                <c:formatCode>\$#,##0;\(\$#,##0\);\$#,##0</c:formatCode>
                <c:ptCount val="1"/>
                <c:pt idx="0">
                  <c:v>205684.85833333331</c:v>
                </c:pt>
              </c:numCache>
            </c:numRef>
          </c:val>
          <c:smooth val="0"/>
          <c:extLst>
            <c:ext xmlns:c16="http://schemas.microsoft.com/office/drawing/2014/chart" uri="{C3380CC4-5D6E-409C-BE32-E72D297353CC}">
              <c16:uniqueId val="{00000003-ACAF-4191-B01F-40A1C58A6A88}"/>
            </c:ext>
          </c:extLst>
        </c:ser>
        <c:dLbls>
          <c:showLegendKey val="0"/>
          <c:showVal val="0"/>
          <c:showCatName val="0"/>
          <c:showSerName val="0"/>
          <c:showPercent val="0"/>
          <c:showBubbleSize val="0"/>
        </c:dLbls>
        <c:marker val="1"/>
        <c:smooth val="0"/>
        <c:axId val="2088674288"/>
        <c:axId val="2088674704"/>
      </c:lineChart>
      <c:catAx>
        <c:axId val="2088674288"/>
        <c:scaling>
          <c:orientation val="minMax"/>
        </c:scaling>
        <c:delete val="1"/>
        <c:axPos val="b"/>
        <c:numFmt formatCode="General" sourceLinked="1"/>
        <c:majorTickMark val="none"/>
        <c:minorTickMark val="none"/>
        <c:tickLblPos val="nextTo"/>
        <c:crossAx val="2088674704"/>
        <c:crosses val="autoZero"/>
        <c:auto val="1"/>
        <c:lblAlgn val="ctr"/>
        <c:lblOffset val="100"/>
        <c:noMultiLvlLbl val="0"/>
      </c:catAx>
      <c:valAx>
        <c:axId val="2088674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8674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Early Childhood Scores.xlsx]Graphs &amp; Tables!PivotTable13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Scenario Breakdown</a:t>
            </a:r>
          </a:p>
        </c:rich>
      </c:tx>
      <c:layout>
        <c:manualLayout>
          <c:xMode val="edge"/>
          <c:yMode val="edge"/>
          <c:x val="1.5441653608327855E-2"/>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0.15627602799650045"/>
              <c:y val="0.1827861621463983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'Graphs &amp; Tables'!$AS$21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91-4656-AFA2-1B2989DECC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91-4656-AFA2-1B2989DECC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91-4656-AFA2-1B2989DECC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91-4656-AFA2-1B2989DECC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60FC-422C-A240-6FE3F22F2536}"/>
              </c:ext>
            </c:extLst>
          </c:dPt>
          <c:dLbls>
            <c:dLbl>
              <c:idx val="4"/>
              <c:layout>
                <c:manualLayout>
                  <c:x val="0.15627602799650045"/>
                  <c:y val="0.182786162146398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0FC-422C-A240-6FE3F22F25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 &amp; Tables'!$AR$22:$AR$27</c:f>
              <c:strCache>
                <c:ptCount val="5"/>
                <c:pt idx="0">
                  <c:v>Develop/diversify early childhood workforce</c:v>
                </c:pt>
                <c:pt idx="1">
                  <c:v>Enhance effectiveness of overall system of early care and education</c:v>
                </c:pt>
                <c:pt idx="2">
                  <c:v>Increase quality</c:v>
                </c:pt>
                <c:pt idx="3">
                  <c:v>Increase slots for enrollment</c:v>
                </c:pt>
                <c:pt idx="4">
                  <c:v>Support families</c:v>
                </c:pt>
              </c:strCache>
            </c:strRef>
          </c:cat>
          <c:val>
            <c:numRef>
              <c:f>'Graphs &amp; Tables'!$AS$22:$AS$27</c:f>
              <c:numCache>
                <c:formatCode>\$#,##0.00;\(\$#,##0.00\);\$#,##0.00</c:formatCode>
                <c:ptCount val="5"/>
                <c:pt idx="0">
                  <c:v>1326924.97</c:v>
                </c:pt>
                <c:pt idx="1">
                  <c:v>2068472.78</c:v>
                </c:pt>
                <c:pt idx="2">
                  <c:v>2900384.78</c:v>
                </c:pt>
                <c:pt idx="3">
                  <c:v>1861641</c:v>
                </c:pt>
                <c:pt idx="4">
                  <c:v>2927237.48</c:v>
                </c:pt>
              </c:numCache>
            </c:numRef>
          </c:val>
          <c:extLst>
            <c:ext xmlns:c16="http://schemas.microsoft.com/office/drawing/2014/chart" uri="{C3380CC4-5D6E-409C-BE32-E72D297353CC}">
              <c16:uniqueId val="{00000000-60FC-422C-A240-6FE3F22F253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Early Childhood Scores.xlsx]Graphs &amp; Tables!PivotTable14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Slots Created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 &amp; Tables'!$AI$3</c:f>
              <c:strCache>
                <c:ptCount val="1"/>
                <c:pt idx="0">
                  <c:v>Total</c:v>
                </c:pt>
              </c:strCache>
            </c:strRef>
          </c:tx>
          <c:spPr>
            <a:solidFill>
              <a:schemeClr val="accent1"/>
            </a:solidFill>
            <a:ln>
              <a:noFill/>
            </a:ln>
            <a:effectLst/>
          </c:spPr>
          <c:invertIfNegative val="0"/>
          <c:cat>
            <c:strRef>
              <c:f>'Graphs &amp; Tables'!$AH$4:$AH$7</c:f>
              <c:strCache>
                <c:ptCount val="4"/>
                <c:pt idx="0">
                  <c:v>Additional Existing Slots Funded</c:v>
                </c:pt>
                <c:pt idx="1">
                  <c:v>New Slots Funded</c:v>
                </c:pt>
                <c:pt idx="2">
                  <c:v>Weighted Additional Existing Slots</c:v>
                </c:pt>
                <c:pt idx="3">
                  <c:v>Weighted New Slots</c:v>
                </c:pt>
              </c:strCache>
            </c:strRef>
          </c:cat>
          <c:val>
            <c:numRef>
              <c:f>'Graphs &amp; Tables'!$AI$4:$AI$7</c:f>
              <c:numCache>
                <c:formatCode>General</c:formatCode>
                <c:ptCount val="4"/>
                <c:pt idx="0">
                  <c:v>105</c:v>
                </c:pt>
                <c:pt idx="1">
                  <c:v>62</c:v>
                </c:pt>
                <c:pt idx="2">
                  <c:v>105</c:v>
                </c:pt>
                <c:pt idx="3">
                  <c:v>62</c:v>
                </c:pt>
              </c:numCache>
            </c:numRef>
          </c:val>
          <c:extLst>
            <c:ext xmlns:c16="http://schemas.microsoft.com/office/drawing/2014/chart" uri="{C3380CC4-5D6E-409C-BE32-E72D297353CC}">
              <c16:uniqueId val="{00000000-C7BC-47F6-B11D-CF469489E3B8}"/>
            </c:ext>
          </c:extLst>
        </c:ser>
        <c:dLbls>
          <c:showLegendKey val="0"/>
          <c:showVal val="0"/>
          <c:showCatName val="0"/>
          <c:showSerName val="0"/>
          <c:showPercent val="0"/>
          <c:showBubbleSize val="0"/>
        </c:dLbls>
        <c:gapWidth val="219"/>
        <c:overlap val="-27"/>
        <c:axId val="965583823"/>
        <c:axId val="965584239"/>
      </c:barChart>
      <c:catAx>
        <c:axId val="965583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84239"/>
        <c:crosses val="autoZero"/>
        <c:auto val="1"/>
        <c:lblAlgn val="ctr"/>
        <c:lblOffset val="100"/>
        <c:noMultiLvlLbl val="0"/>
      </c:catAx>
      <c:valAx>
        <c:axId val="9655842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83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Early Childhood Scores.xlsx]Graphs &amp; Tables!PivotTable16</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Weighted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'Graphs &amp; Tables'!$AN$9</c:f>
              <c:strCache>
                <c:ptCount val="1"/>
                <c:pt idx="0">
                  <c:v>Weighted Additional Existing Slots</c:v>
                </c:pt>
              </c:strCache>
            </c:strRef>
          </c:tx>
          <c:spPr>
            <a:solidFill>
              <a:schemeClr val="accent1"/>
            </a:solidFill>
            <a:ln>
              <a:noFill/>
            </a:ln>
            <a:effectLst/>
          </c:spPr>
          <c:invertIfNegative val="0"/>
          <c:cat>
            <c:strRef>
              <c:f>'Graphs &amp; Tables'!$AN$10</c:f>
              <c:strCache>
                <c:ptCount val="1"/>
                <c:pt idx="0">
                  <c:v>Total</c:v>
                </c:pt>
              </c:strCache>
            </c:strRef>
          </c:cat>
          <c:val>
            <c:numRef>
              <c:f>'Graphs &amp; Tables'!$AN$10</c:f>
              <c:numCache>
                <c:formatCode>General</c:formatCode>
                <c:ptCount val="1"/>
                <c:pt idx="0">
                  <c:v>105</c:v>
                </c:pt>
              </c:numCache>
            </c:numRef>
          </c:val>
          <c:extLst>
            <c:ext xmlns:c16="http://schemas.microsoft.com/office/drawing/2014/chart" uri="{C3380CC4-5D6E-409C-BE32-E72D297353CC}">
              <c16:uniqueId val="{00000000-A9B7-425B-A798-B954DFB6366B}"/>
            </c:ext>
          </c:extLst>
        </c:ser>
        <c:ser>
          <c:idx val="1"/>
          <c:order val="1"/>
          <c:tx>
            <c:strRef>
              <c:f>'Graphs &amp; Tables'!$AO$9</c:f>
              <c:strCache>
                <c:ptCount val="1"/>
                <c:pt idx="0">
                  <c:v>Weighted New Slots</c:v>
                </c:pt>
              </c:strCache>
            </c:strRef>
          </c:tx>
          <c:spPr>
            <a:solidFill>
              <a:schemeClr val="accent2"/>
            </a:solidFill>
            <a:ln>
              <a:noFill/>
            </a:ln>
            <a:effectLst/>
          </c:spPr>
          <c:invertIfNegative val="0"/>
          <c:cat>
            <c:strRef>
              <c:f>'Graphs &amp; Tables'!$AN$10</c:f>
              <c:strCache>
                <c:ptCount val="1"/>
                <c:pt idx="0">
                  <c:v>Total</c:v>
                </c:pt>
              </c:strCache>
            </c:strRef>
          </c:cat>
          <c:val>
            <c:numRef>
              <c:f>'Graphs &amp; Tables'!$AO$10</c:f>
              <c:numCache>
                <c:formatCode>General</c:formatCode>
                <c:ptCount val="1"/>
                <c:pt idx="0">
                  <c:v>62</c:v>
                </c:pt>
              </c:numCache>
            </c:numRef>
          </c:val>
          <c:extLst>
            <c:ext xmlns:c16="http://schemas.microsoft.com/office/drawing/2014/chart" uri="{C3380CC4-5D6E-409C-BE32-E72D297353CC}">
              <c16:uniqueId val="{00000002-A9B7-425B-A798-B954DFB6366B}"/>
            </c:ext>
          </c:extLst>
        </c:ser>
        <c:dLbls>
          <c:showLegendKey val="0"/>
          <c:showVal val="0"/>
          <c:showCatName val="0"/>
          <c:showSerName val="0"/>
          <c:showPercent val="0"/>
          <c:showBubbleSize val="0"/>
        </c:dLbls>
        <c:gapWidth val="150"/>
        <c:overlap val="100"/>
        <c:axId val="1493692608"/>
        <c:axId val="1493696768"/>
      </c:barChart>
      <c:catAx>
        <c:axId val="1493692608"/>
        <c:scaling>
          <c:orientation val="minMax"/>
        </c:scaling>
        <c:delete val="1"/>
        <c:axPos val="b"/>
        <c:numFmt formatCode="General" sourceLinked="1"/>
        <c:majorTickMark val="none"/>
        <c:minorTickMark val="none"/>
        <c:tickLblPos val="nextTo"/>
        <c:crossAx val="1493696768"/>
        <c:crosses val="autoZero"/>
        <c:auto val="1"/>
        <c:lblAlgn val="ctr"/>
        <c:lblOffset val="100"/>
        <c:noMultiLvlLbl val="0"/>
      </c:catAx>
      <c:valAx>
        <c:axId val="1493696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692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Early Childhood Scores.xlsx]Graphs &amp; Tables!PivotTable15</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Unweighted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'Graphs &amp; Tables'!$AN$3</c:f>
              <c:strCache>
                <c:ptCount val="1"/>
                <c:pt idx="0">
                  <c:v>Additional Existing Slots Funded</c:v>
                </c:pt>
              </c:strCache>
            </c:strRef>
          </c:tx>
          <c:spPr>
            <a:solidFill>
              <a:schemeClr val="accent1"/>
            </a:solidFill>
            <a:ln>
              <a:noFill/>
            </a:ln>
            <a:effectLst/>
          </c:spPr>
          <c:invertIfNegative val="0"/>
          <c:cat>
            <c:strRef>
              <c:f>'Graphs &amp; Tables'!$AN$4</c:f>
              <c:strCache>
                <c:ptCount val="1"/>
                <c:pt idx="0">
                  <c:v>Total</c:v>
                </c:pt>
              </c:strCache>
            </c:strRef>
          </c:cat>
          <c:val>
            <c:numRef>
              <c:f>'Graphs &amp; Tables'!$AN$4</c:f>
              <c:numCache>
                <c:formatCode>General</c:formatCode>
                <c:ptCount val="1"/>
                <c:pt idx="0">
                  <c:v>105</c:v>
                </c:pt>
              </c:numCache>
            </c:numRef>
          </c:val>
          <c:extLst>
            <c:ext xmlns:c16="http://schemas.microsoft.com/office/drawing/2014/chart" uri="{C3380CC4-5D6E-409C-BE32-E72D297353CC}">
              <c16:uniqueId val="{00000000-E720-461D-A065-84789DF28BF9}"/>
            </c:ext>
          </c:extLst>
        </c:ser>
        <c:ser>
          <c:idx val="1"/>
          <c:order val="1"/>
          <c:tx>
            <c:strRef>
              <c:f>'Graphs &amp; Tables'!$AO$3</c:f>
              <c:strCache>
                <c:ptCount val="1"/>
                <c:pt idx="0">
                  <c:v>New Slots Funded</c:v>
                </c:pt>
              </c:strCache>
            </c:strRef>
          </c:tx>
          <c:spPr>
            <a:solidFill>
              <a:schemeClr val="accent2"/>
            </a:solidFill>
            <a:ln>
              <a:noFill/>
            </a:ln>
            <a:effectLst/>
          </c:spPr>
          <c:invertIfNegative val="0"/>
          <c:cat>
            <c:strRef>
              <c:f>'Graphs &amp; Tables'!$AN$4</c:f>
              <c:strCache>
                <c:ptCount val="1"/>
                <c:pt idx="0">
                  <c:v>Total</c:v>
                </c:pt>
              </c:strCache>
            </c:strRef>
          </c:cat>
          <c:val>
            <c:numRef>
              <c:f>'Graphs &amp; Tables'!$AO$4</c:f>
              <c:numCache>
                <c:formatCode>General</c:formatCode>
                <c:ptCount val="1"/>
                <c:pt idx="0">
                  <c:v>62</c:v>
                </c:pt>
              </c:numCache>
            </c:numRef>
          </c:val>
          <c:extLst>
            <c:ext xmlns:c16="http://schemas.microsoft.com/office/drawing/2014/chart" uri="{C3380CC4-5D6E-409C-BE32-E72D297353CC}">
              <c16:uniqueId val="{00000002-E720-461D-A065-84789DF28BF9}"/>
            </c:ext>
          </c:extLst>
        </c:ser>
        <c:dLbls>
          <c:showLegendKey val="0"/>
          <c:showVal val="0"/>
          <c:showCatName val="0"/>
          <c:showSerName val="0"/>
          <c:showPercent val="0"/>
          <c:showBubbleSize val="0"/>
        </c:dLbls>
        <c:gapWidth val="150"/>
        <c:overlap val="100"/>
        <c:axId val="865318672"/>
        <c:axId val="865319504"/>
      </c:barChart>
      <c:catAx>
        <c:axId val="865318672"/>
        <c:scaling>
          <c:orientation val="minMax"/>
        </c:scaling>
        <c:delete val="1"/>
        <c:axPos val="b"/>
        <c:numFmt formatCode="General" sourceLinked="1"/>
        <c:majorTickMark val="none"/>
        <c:minorTickMark val="none"/>
        <c:tickLblPos val="nextTo"/>
        <c:crossAx val="865319504"/>
        <c:crosses val="autoZero"/>
        <c:auto val="1"/>
        <c:lblAlgn val="ctr"/>
        <c:lblOffset val="100"/>
        <c:noMultiLvlLbl val="0"/>
      </c:catAx>
      <c:valAx>
        <c:axId val="865319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5318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130175</xdr:colOff>
      <xdr:row>1</xdr:row>
      <xdr:rowOff>149225</xdr:rowOff>
    </xdr:from>
    <xdr:to>
      <xdr:col>4</xdr:col>
      <xdr:colOff>863600</xdr:colOff>
      <xdr:row>19</xdr:row>
      <xdr:rowOff>34925</xdr:rowOff>
    </xdr:to>
    <xdr:graphicFrame macro="">
      <xdr:nvGraphicFramePr>
        <xdr:cNvPr id="2" name="Chart 1">
          <a:extLst>
            <a:ext uri="{FF2B5EF4-FFF2-40B4-BE49-F238E27FC236}">
              <a16:creationId xmlns:a16="http://schemas.microsoft.com/office/drawing/2014/main" id="{FEAE06E3-41A3-E09D-4D8F-6763E7F239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60325</xdr:colOff>
      <xdr:row>2</xdr:row>
      <xdr:rowOff>3175</xdr:rowOff>
    </xdr:from>
    <xdr:to>
      <xdr:col>12</xdr:col>
      <xdr:colOff>628650</xdr:colOff>
      <xdr:row>19</xdr:row>
      <xdr:rowOff>47625</xdr:rowOff>
    </xdr:to>
    <xdr:graphicFrame macro="">
      <xdr:nvGraphicFramePr>
        <xdr:cNvPr id="3" name="Chart 2">
          <a:extLst>
            <a:ext uri="{FF2B5EF4-FFF2-40B4-BE49-F238E27FC236}">
              <a16:creationId xmlns:a16="http://schemas.microsoft.com/office/drawing/2014/main" id="{A5B24686-EDCC-255D-EB07-AD9C26576F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xdr:row>
      <xdr:rowOff>6350</xdr:rowOff>
    </xdr:from>
    <xdr:to>
      <xdr:col>15</xdr:col>
      <xdr:colOff>184150</xdr:colOff>
      <xdr:row>19</xdr:row>
      <xdr:rowOff>50800</xdr:rowOff>
    </xdr:to>
    <xdr:graphicFrame macro="">
      <xdr:nvGraphicFramePr>
        <xdr:cNvPr id="5" name="Chart 4">
          <a:extLst>
            <a:ext uri="{FF2B5EF4-FFF2-40B4-BE49-F238E27FC236}">
              <a16:creationId xmlns:a16="http://schemas.microsoft.com/office/drawing/2014/main" id="{470DFD33-1405-4130-9DC9-A7DDCA85B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63500</xdr:colOff>
      <xdr:row>1</xdr:row>
      <xdr:rowOff>76200</xdr:rowOff>
    </xdr:from>
    <xdr:to>
      <xdr:col>26</xdr:col>
      <xdr:colOff>431800</xdr:colOff>
      <xdr:row>11</xdr:row>
      <xdr:rowOff>120650</xdr:rowOff>
    </xdr:to>
    <mc:AlternateContent xmlns:mc="http://schemas.openxmlformats.org/markup-compatibility/2006" xmlns:a14="http://schemas.microsoft.com/office/drawing/2010/main">
      <mc:Choice Requires="a14">
        <xdr:graphicFrame macro="">
          <xdr:nvGraphicFramePr>
            <xdr:cNvPr id="9" name="Selected Strategy">
              <a:extLst>
                <a:ext uri="{FF2B5EF4-FFF2-40B4-BE49-F238E27FC236}">
                  <a16:creationId xmlns:a16="http://schemas.microsoft.com/office/drawing/2014/main" id="{F979E624-85CF-4745-80BD-FD24FD3450E7}"/>
                </a:ext>
              </a:extLst>
            </xdr:cNvPr>
            <xdr:cNvGraphicFramePr/>
          </xdr:nvGraphicFramePr>
          <xdr:xfrm>
            <a:off x="0" y="0"/>
            <a:ext cx="0" cy="0"/>
          </xdr:xfrm>
          <a:graphic>
            <a:graphicData uri="http://schemas.microsoft.com/office/drawing/2010/slicer">
              <sle:slicer xmlns:sle="http://schemas.microsoft.com/office/drawing/2010/slicer" name="Selected Strategy"/>
            </a:graphicData>
          </a:graphic>
        </xdr:graphicFrame>
      </mc:Choice>
      <mc:Fallback xmlns="">
        <xdr:sp macro="" textlink="">
          <xdr:nvSpPr>
            <xdr:cNvPr id="0" name=""/>
            <xdr:cNvSpPr>
              <a:spLocks noTextEdit="1"/>
            </xdr:cNvSpPr>
          </xdr:nvSpPr>
          <xdr:spPr>
            <a:xfrm>
              <a:off x="18084800" y="330200"/>
              <a:ext cx="1854200" cy="1638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26</xdr:col>
      <xdr:colOff>574674</xdr:colOff>
      <xdr:row>0</xdr:row>
      <xdr:rowOff>123825</xdr:rowOff>
    </xdr:from>
    <xdr:to>
      <xdr:col>30</xdr:col>
      <xdr:colOff>387349</xdr:colOff>
      <xdr:row>17</xdr:row>
      <xdr:rowOff>66675</xdr:rowOff>
    </xdr:to>
    <xdr:graphicFrame macro="">
      <xdr:nvGraphicFramePr>
        <xdr:cNvPr id="11" name="Chart 10">
          <a:extLst>
            <a:ext uri="{FF2B5EF4-FFF2-40B4-BE49-F238E27FC236}">
              <a16:creationId xmlns:a16="http://schemas.microsoft.com/office/drawing/2014/main" id="{4FF14A8E-C1E0-71F4-53BF-51888C929A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44450</xdr:colOff>
      <xdr:row>0</xdr:row>
      <xdr:rowOff>73025</xdr:rowOff>
    </xdr:from>
    <xdr:to>
      <xdr:col>38</xdr:col>
      <xdr:colOff>450850</xdr:colOff>
      <xdr:row>17</xdr:row>
      <xdr:rowOff>15875</xdr:rowOff>
    </xdr:to>
    <xdr:graphicFrame macro="">
      <xdr:nvGraphicFramePr>
        <xdr:cNvPr id="13" name="Chart 12">
          <a:extLst>
            <a:ext uri="{FF2B5EF4-FFF2-40B4-BE49-F238E27FC236}">
              <a16:creationId xmlns:a16="http://schemas.microsoft.com/office/drawing/2014/main" id="{835F7195-6557-A40C-E9B1-250D022107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273050</xdr:colOff>
      <xdr:row>2</xdr:row>
      <xdr:rowOff>95250</xdr:rowOff>
    </xdr:from>
    <xdr:to>
      <xdr:col>36</xdr:col>
      <xdr:colOff>273050</xdr:colOff>
      <xdr:row>16</xdr:row>
      <xdr:rowOff>69850</xdr:rowOff>
    </xdr:to>
    <xdr:cxnSp macro="">
      <xdr:nvCxnSpPr>
        <xdr:cNvPr id="15" name="Straight Connector 14">
          <a:extLst>
            <a:ext uri="{FF2B5EF4-FFF2-40B4-BE49-F238E27FC236}">
              <a16:creationId xmlns:a16="http://schemas.microsoft.com/office/drawing/2014/main" id="{09A3DA8E-B288-1800-BAAB-D3F0505A9222}"/>
            </a:ext>
          </a:extLst>
        </xdr:cNvPr>
        <xdr:cNvCxnSpPr/>
      </xdr:nvCxnSpPr>
      <xdr:spPr>
        <a:xfrm>
          <a:off x="29127450" y="514350"/>
          <a:ext cx="0" cy="219710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12</xdr:row>
      <xdr:rowOff>79375</xdr:rowOff>
    </xdr:from>
    <xdr:to>
      <xdr:col>42</xdr:col>
      <xdr:colOff>0</xdr:colOff>
      <xdr:row>24</xdr:row>
      <xdr:rowOff>57150</xdr:rowOff>
    </xdr:to>
    <xdr:graphicFrame macro="">
      <xdr:nvGraphicFramePr>
        <xdr:cNvPr id="16" name="Chart 15">
          <a:extLst>
            <a:ext uri="{FF2B5EF4-FFF2-40B4-BE49-F238E27FC236}">
              <a16:creationId xmlns:a16="http://schemas.microsoft.com/office/drawing/2014/main" id="{F002C6CA-2853-F7AC-2F39-A9D4D4925A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0</xdr:colOff>
      <xdr:row>0</xdr:row>
      <xdr:rowOff>9525</xdr:rowOff>
    </xdr:from>
    <xdr:to>
      <xdr:col>42</xdr:col>
      <xdr:colOff>0</xdr:colOff>
      <xdr:row>11</xdr:row>
      <xdr:rowOff>152400</xdr:rowOff>
    </xdr:to>
    <xdr:graphicFrame macro="">
      <xdr:nvGraphicFramePr>
        <xdr:cNvPr id="17" name="Chart 16">
          <a:extLst>
            <a:ext uri="{FF2B5EF4-FFF2-40B4-BE49-F238E27FC236}">
              <a16:creationId xmlns:a16="http://schemas.microsoft.com/office/drawing/2014/main" id="{5C9CE437-F81D-A4C3-EB65-9FB1D2B47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4</xdr:col>
      <xdr:colOff>406515</xdr:colOff>
      <xdr:row>26</xdr:row>
      <xdr:rowOff>38175</xdr:rowOff>
    </xdr:to>
    <xdr:pic>
      <xdr:nvPicPr>
        <xdr:cNvPr id="3" name="Picture 2">
          <a:extLst>
            <a:ext uri="{FF2B5EF4-FFF2-40B4-BE49-F238E27FC236}">
              <a16:creationId xmlns:a16="http://schemas.microsoft.com/office/drawing/2014/main" id="{2B9D223D-6A63-E1B2-5B31-4647A31B492C}"/>
            </a:ext>
          </a:extLst>
        </xdr:cNvPr>
        <xdr:cNvPicPr>
          <a:picLocks noChangeAspect="1"/>
        </xdr:cNvPicPr>
      </xdr:nvPicPr>
      <xdr:blipFill>
        <a:blip xmlns:r="http://schemas.openxmlformats.org/officeDocument/2006/relationships" r:embed="rId1"/>
        <a:stretch>
          <a:fillRect/>
        </a:stretch>
      </xdr:blipFill>
      <xdr:spPr>
        <a:xfrm>
          <a:off x="609600" y="2698750"/>
          <a:ext cx="2235315" cy="1466925"/>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4710648" backgroundQuery="1" createdVersion="8" refreshedVersion="8" minRefreshableVersion="3" recordCount="0" supportSubquery="1" supportAdvancedDrill="1" xr:uid="{9BDAA3DE-8EBF-4D73-8EFB-DEF900F39F90}">
  <cacheSource type="external" connectionId="4"/>
  <cacheFields count="2">
    <cacheField name="[Strategies Filter].[Value].[Value]" caption="Value" numFmtId="0" hierarchy="7" level="1">
      <sharedItems count="5">
        <s v="Develop/diversify early childhood workforce"/>
        <s v="Enhance effectiveness of overall system of early care and education"/>
        <s v="Increase quality"/>
        <s v="Increase slots for enrollment"/>
        <s v="Support families"/>
      </sharedItems>
    </cacheField>
    <cacheField name="[Measures].[First Year Funding]" caption="First Year Funding" numFmtId="0" hierarchy="62"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2" memberValueDatatype="130" unbalanced="0">
      <fieldsUsage count="2">
        <fieldUsage x="-1"/>
        <fieldUsage x="0"/>
      </fieldsUsage>
    </cacheHierarchy>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oneField="1">
      <fieldsUsage count="1">
        <fieldUsage x="1"/>
      </fieldsUsage>
    </cacheHierarchy>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72453704" backgroundQuery="1" createdVersion="8" refreshedVersion="8" minRefreshableVersion="3" recordCount="0" supportSubquery="1" supportAdvancedDrill="1" xr:uid="{F886780A-6124-4278-9936-1AC0D86CDF20}">
  <cacheSource type="external" connectionId="4"/>
  <cacheFields count="2">
    <cacheField name="[Measures].[Projects]" caption="Projects" numFmtId="0" hierarchy="40" level="32767"/>
    <cacheField name="[Measures].[Multi-Year Projects]" caption="Multi-Year Projects" numFmtId="0" hierarchy="41"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oneField="1">
      <fieldsUsage count="1">
        <fieldUsage x="0"/>
      </fieldsUsage>
    </cacheHierarchy>
    <cacheHierarchy uniqueName="[Measures].[Multi-Year Projects]" caption="Multi-Year Projects" measure="1" displayFolder="" measureGroup="Table1" count="0" oneField="1">
      <fieldsUsage count="1">
        <fieldUsage x="1"/>
      </fieldsUsage>
    </cacheHierarchy>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73726851" backgroundQuery="1" createdVersion="8" refreshedVersion="8" minRefreshableVersion="3" recordCount="0" supportSubquery="1" supportAdvancedDrill="1" xr:uid="{037E5989-4C1E-4C41-86F3-D7F3FF38BF7A}">
  <cacheSource type="external" connectionId="4"/>
  <cacheFields count="2">
    <cacheField name="[Measures].[Projects Funded]" caption="Projects Funded" numFmtId="0" hierarchy="59" level="32767"/>
    <cacheField name="[Measures].[Multi-Year Projects Funded]" caption="Multi-Year Projects Funded" numFmtId="0" hierarchy="60"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oneField="1">
      <fieldsUsage count="1">
        <fieldUsage x="0"/>
      </fieldsUsage>
    </cacheHierarchy>
    <cacheHierarchy uniqueName="[Measures].[Multi-Year Projects Funded]" caption="Multi-Year Projects Funded" measure="1" displayFolder="" measureGroup="Table1" count="0" oneField="1">
      <fieldsUsage count="1">
        <fieldUsage x="1"/>
      </fieldsUsage>
    </cacheHierarchy>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74652775" backgroundQuery="1" createdVersion="8" refreshedVersion="8" minRefreshableVersion="3" recordCount="0" supportSubquery="1" supportAdvancedDrill="1" xr:uid="{9960D637-127E-4CA1-BF06-7E9B663E40BB}">
  <cacheSource type="external" connectionId="4"/>
  <cacheFields count="3">
    <cacheField name="[Table1].[Zip Code].[Zip Code]" caption="Zip Code" numFmtId="0" hierarchy="24" level="1">
      <sharedItems containsSemiMixedTypes="0" containsString="0" containsNumber="1" containsInteger="1" minValue="28711" maxValue="28806" count="5">
        <n v="28711"/>
        <n v="28801"/>
        <n v="28803"/>
        <n v="28805"/>
        <n v="28806"/>
      </sharedItems>
      <extLst>
        <ext xmlns:x15="http://schemas.microsoft.com/office/spreadsheetml/2010/11/main" uri="{4F2E5C28-24EA-4eb8-9CBF-B6C8F9C3D259}">
          <x15:cachedUniqueNames>
            <x15:cachedUniqueName index="0" name="[Table1].[Zip Code].&amp;[28711]"/>
            <x15:cachedUniqueName index="1" name="[Table1].[Zip Code].&amp;[28801]"/>
            <x15:cachedUniqueName index="2" name="[Table1].[Zip Code].&amp;[28803]"/>
            <x15:cachedUniqueName index="3" name="[Table1].[Zip Code].&amp;[28805]"/>
            <x15:cachedUniqueName index="4" name="[Table1].[Zip Code].&amp;[28806]"/>
          </x15:cachedUniqueNames>
        </ext>
      </extLst>
    </cacheField>
    <cacheField name="[Measures].[Projects Funded]" caption="Projects Funded" numFmtId="0" hierarchy="59" level="32767"/>
    <cacheField name="[Measures].[Funded Amount]" caption="Funded Amount" numFmtId="0" hierarchy="43"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2" memberValueDatatype="20" unbalanced="0">
      <fieldsUsage count="2">
        <fieldUsage x="-1"/>
        <fieldUsage x="0"/>
      </fieldsUsage>
    </cacheHierarchy>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oneField="1">
      <fieldsUsage count="1">
        <fieldUsage x="2"/>
      </fieldsUsage>
    </cacheHierarchy>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oneField="1">
      <fieldsUsage count="1">
        <fieldUsage x="1"/>
      </fieldsUsage>
    </cacheHierarchy>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7546296" backgroundQuery="1" createdVersion="8" refreshedVersion="8" minRefreshableVersion="3" recordCount="0" supportSubquery="1" supportAdvancedDrill="1" xr:uid="{9AC5CA6D-B0E6-4175-ADDE-0E32E75DF519}">
  <cacheSource type="external" connectionId="4"/>
  <cacheFields count="5">
    <cacheField name="[Measures].[Requested Amount]" caption="Requested Amount" numFmtId="0" hierarchy="42" level="32767"/>
    <cacheField name="[Measures].[First Year Funds]" caption="First Year Funds" numFmtId="0" hierarchy="44" level="32767"/>
    <cacheField name="[Measures].[Second Year Funds]" caption="Second Year Funds" numFmtId="0" hierarchy="45" level="32767"/>
    <cacheField name="[Measures].[Third Year Funds]" caption="Third Year Funds" numFmtId="0" hierarchy="46" level="32767"/>
    <cacheField name="[Table1].[Organization].[Organization]" caption="Organization" numFmtId="0" hierarchy="8" level="1">
      <sharedItems count="29">
        <s v="Asheville Jewish Community Center"/>
        <s v="Asheville Museum of Science (AMOS)"/>
        <s v="Asheville Waldorf School - Enrollment Modernization"/>
        <s v="Asheville Waldorf School - Kindergarten Access"/>
        <s v="Asheville-Buncombe Technical Community College"/>
        <s v="Bent Creek Preschool"/>
        <s v="Buncombe County Schools"/>
        <s v="Buncombe Partnership for Children - Systems Coordination"/>
        <s v="Buncombe Partnership for Children - Workforce Dev"/>
        <s v="Child Care Center of First Presbyterian"/>
        <s v="Community Action Opportunities - Burton PreK"/>
        <s v="Community Action Opportunities - Burton Toddler Care"/>
        <s v="Community Action Opportunities - Johnston PreK"/>
        <s v="Eliada Homes, Inc"/>
        <s v="Evolve Early Learning"/>
        <s v="F I R S T"/>
        <s v="Friends of Mine Preschool"/>
        <s v="Hominy Baptist Church"/>
        <s v="Irene Wortham Center"/>
        <s v="OnTrack Financial Education &amp; Counseling"/>
        <s v="Read to Succeed"/>
        <s v="Southwestern Child Development"/>
        <s v="Sprouts Early Learning Academy"/>
        <s v="Swannanoa Valley Child Care Council (Donald S Collins Early Learning Center)"/>
        <s v="The Christine Avery Learning Center"/>
        <s v="Verner Center for Early Learning"/>
        <s v="YTL Training Program"/>
        <s v="YWCA of Asheville and Western North Carolina - Early Learning"/>
        <s v="YWCA of Asheville and Western North Carolina - Empowerment Childcare"/>
      </sharedItems>
    </cacheField>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2" memberValueDatatype="130" unbalanced="0">
      <fieldsUsage count="2">
        <fieldUsage x="-1"/>
        <fieldUsage x="4"/>
      </fieldsUsage>
    </cacheHierarchy>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oneField="1">
      <fieldsUsage count="1">
        <fieldUsage x="0"/>
      </fieldsUsage>
    </cacheHierarchy>
    <cacheHierarchy uniqueName="[Measures].[Funded Amount]" caption="Funded Amount" measure="1" displayFolder="" measureGroup="Table1" count="0"/>
    <cacheHierarchy uniqueName="[Measures].[First Year Funds]" caption="First Year Funds" measure="1" displayFolder="" measureGroup="Table1" count="0" oneField="1">
      <fieldsUsage count="1">
        <fieldUsage x="1"/>
      </fieldsUsage>
    </cacheHierarchy>
    <cacheHierarchy uniqueName="[Measures].[Second Year Funds]" caption="Second Year Funds" measure="1" displayFolder="" measureGroup="Table1" count="0" oneField="1">
      <fieldsUsage count="1">
        <fieldUsage x="2"/>
      </fieldsUsage>
    </cacheHierarchy>
    <cacheHierarchy uniqueName="[Measures].[Third Year Funds]" caption="Third Year Funds" measure="1" displayFolder="" measureGroup="Table1" count="0" oneField="1">
      <fieldsUsage count="1">
        <fieldUsage x="3"/>
      </fieldsUsage>
    </cacheHierarchy>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81806712966" backgroundQuery="1" createdVersion="8" refreshedVersion="8" minRefreshableVersion="3" recordCount="0" supportSubquery="1" supportAdvancedDrill="1" xr:uid="{E1E70147-EFA4-42ED-A4A7-799C9B68E90C}">
  <cacheSource type="external" connectionId="4"/>
  <cacheFields count="2">
    <cacheField name="[Measures].[Weighted Additional Existing Slots]" caption="Weighted Additional Existing Slots" numFmtId="0" hierarchy="53" level="32767"/>
    <cacheField name="[Measures].[Weighted New Slots]" caption="Weighted New Slots" numFmtId="0" hierarchy="54"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oneField="1">
      <fieldsUsage count="1">
        <fieldUsage x="0"/>
      </fieldsUsage>
    </cacheHierarchy>
    <cacheHierarchy uniqueName="[Measures].[Weighted New Slots]" caption="Weighted New Slots" measure="1" displayFolder="" measureGroup="Table1" count="0" oneField="1">
      <fieldsUsage count="1">
        <fieldUsage x="1"/>
      </fieldsUsage>
    </cacheHierarchy>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82280208335" backgroundQuery="1" createdVersion="8" refreshedVersion="8" minRefreshableVersion="3" recordCount="0" supportSubquery="1" supportAdvancedDrill="1" xr:uid="{6336F576-A4EE-4A98-932D-46D837C516C5}">
  <cacheSource type="external" connectionId="4"/>
  <cacheFields count="2">
    <cacheField name="[Measures].[Additional Existing Slots Funded]" caption="Additional Existing Slots Funded" numFmtId="0" hierarchy="51" level="32767"/>
    <cacheField name="[Measures].[New Slots Funded]" caption="New Slots Funded" numFmtId="0" hierarchy="52"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oneField="1">
      <fieldsUsage count="1">
        <fieldUsage x="0"/>
      </fieldsUsage>
    </cacheHierarchy>
    <cacheHierarchy uniqueName="[Measures].[New Slots Funded]" caption="New Slots Funded" measure="1" displayFolder="" measureGroup="Table1" count="0" oneField="1">
      <fieldsUsage count="1">
        <fieldUsage x="1"/>
      </fieldsUsage>
    </cacheHierarchy>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44097224" backgroundQuery="1" createdVersion="3" refreshedVersion="8" minRefreshableVersion="3" recordCount="0" supportSubquery="1" supportAdvancedDrill="1" xr:uid="{DC113249-7695-4FB4-9281-7328DA6F0BB5}">
  <cacheSource type="external" connectionId="4">
    <extLst>
      <ext xmlns:x14="http://schemas.microsoft.com/office/spreadsheetml/2009/9/main" uri="{F057638F-6D5F-4e77-A914-E7F072B9BCA8}">
        <x14:sourceConnection name="ThisWorkbookDataModel"/>
      </ext>
    </extLst>
  </cacheSource>
  <cacheFields count="0"/>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licerData="1" pivotCacheId="1060577923"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45023148" backgroundQuery="1" createdVersion="8" refreshedVersion="8" minRefreshableVersion="3" recordCount="0" supportSubquery="1" supportAdvancedDrill="1" xr:uid="{83A9740A-A7AB-4482-B16F-D76103EA1148}">
  <cacheSource type="external" connectionId="4"/>
  <cacheFields count="6">
    <cacheField name="[Strategies].[Value].[Value]" caption="Value" numFmtId="0" hierarchy="4" level="1">
      <sharedItems containsSemiMixedTypes="0" containsNonDate="0" containsString="0"/>
    </cacheField>
    <cacheField name="[Measures].[Request]" caption="Request" numFmtId="0" hierarchy="61" level="32767"/>
    <cacheField name="[Measures].[First Year Funding]" caption="First Year Funding" numFmtId="0" hierarchy="62" level="32767"/>
    <cacheField name="[Measures].[Second Year Funding]" caption="Second Year Funding" numFmtId="0" hierarchy="63" level="32767"/>
    <cacheField name="[Measures].[Third Year Funding]" caption="Third Year Funding" numFmtId="0" hierarchy="64" level="32767"/>
    <cacheField name="[Strategies Filter].[Value].[Value]" caption="Value" numFmtId="0" hierarchy="7" level="1">
      <sharedItems containsSemiMixedTypes="0" containsNonDate="0" containsString="0"/>
    </cacheField>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2" memberValueDatatype="130" unbalanced="0">
      <fieldsUsage count="2">
        <fieldUsage x="-1"/>
        <fieldUsage x="0"/>
      </fieldsUsage>
    </cacheHierarchy>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2" memberValueDatatype="130" unbalanced="0">
      <fieldsUsage count="2">
        <fieldUsage x="-1"/>
        <fieldUsage x="5"/>
      </fieldsUsage>
    </cacheHierarchy>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oneField="1">
      <fieldsUsage count="1">
        <fieldUsage x="1"/>
      </fieldsUsage>
    </cacheHierarchy>
    <cacheHierarchy uniqueName="[Measures].[First Year Funding]" caption="First Year Funding" measure="1" displayFolder="" measureGroup="Strategies" count="0" oneField="1">
      <fieldsUsage count="1">
        <fieldUsage x="2"/>
      </fieldsUsage>
    </cacheHierarchy>
    <cacheHierarchy uniqueName="[Measures].[Second Year Funding]" caption="Second Year Funding" measure="1" displayFolder="" measureGroup="Strategies" count="0" oneField="1">
      <fieldsUsage count="1">
        <fieldUsage x="3"/>
      </fieldsUsage>
    </cacheHierarchy>
    <cacheHierarchy uniqueName="[Measures].[Third Year Funding]" caption="Third Year Funding" measure="1" displayFolder="" measureGroup="Strategies" count="0" oneField="1">
      <fieldsUsage count="1">
        <fieldUsage x="4"/>
      </fieldsUsage>
    </cacheHierarchy>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64814815" backgroundQuery="1" createdVersion="8" refreshedVersion="8" minRefreshableVersion="3" recordCount="0" supportSubquery="1" supportAdvancedDrill="1" xr:uid="{1347C362-1733-4586-9B70-4E3EDD6BEF08}">
  <cacheSource type="external" connectionId="4"/>
  <cacheFields count="4">
    <cacheField name="[Measures].[Additional Existing Slots Funded]" caption="Additional Existing Slots Funded" numFmtId="0" hierarchy="51" level="32767"/>
    <cacheField name="[Measures].[New Slots Funded]" caption="New Slots Funded" numFmtId="0" hierarchy="52" level="32767"/>
    <cacheField name="[Measures].[Weighted Additional Existing Slots]" caption="Weighted Additional Existing Slots" numFmtId="0" hierarchy="53" level="32767"/>
    <cacheField name="[Measures].[Weighted New Slots]" caption="Weighted New Slots" numFmtId="0" hierarchy="54"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oneField="1">
      <fieldsUsage count="1">
        <fieldUsage x="0"/>
      </fieldsUsage>
    </cacheHierarchy>
    <cacheHierarchy uniqueName="[Measures].[New Slots Funded]" caption="New Slots Funded" measure="1" displayFolder="" measureGroup="Table1" count="0" oneField="1">
      <fieldsUsage count="1">
        <fieldUsage x="1"/>
      </fieldsUsage>
    </cacheHierarchy>
    <cacheHierarchy uniqueName="[Measures].[Weighted Additional Existing Slots]" caption="Weighted Additional Existing Slots" measure="1" displayFolder="" measureGroup="Table1" count="0" oneField="1">
      <fieldsUsage count="1">
        <fieldUsage x="2"/>
      </fieldsUsage>
    </cacheHierarchy>
    <cacheHierarchy uniqueName="[Measures].[Weighted New Slots]" caption="Weighted New Slots" measure="1" displayFolder="" measureGroup="Table1" count="0" oneField="1">
      <fieldsUsage count="1">
        <fieldUsage x="3"/>
      </fieldsUsage>
    </cacheHierarchy>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65856484" backgroundQuery="1" createdVersion="8" refreshedVersion="8" minRefreshableVersion="3" recordCount="0" supportSubquery="1" supportAdvancedDrill="1" xr:uid="{B8BADE3F-2EEF-41C3-9BD9-A14CAADCC2B6}">
  <cacheSource type="external" connectionId="4"/>
  <cacheFields count="4">
    <cacheField name="[Measures].[Max Score]" caption="Max Score" numFmtId="0" hierarchy="55" level="32767"/>
    <cacheField name="[Measures].[Min Score]" caption="Min Score" numFmtId="0" hierarchy="56" level="32767"/>
    <cacheField name="[Measures].[Median Score]" caption="Median Score" numFmtId="0" hierarchy="57" level="32767"/>
    <cacheField name="[Measures].[Mean Score]" caption="Mean Score" numFmtId="0" hierarchy="58"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oneField="1">
      <fieldsUsage count="1">
        <fieldUsage x="0"/>
      </fieldsUsage>
    </cacheHierarchy>
    <cacheHierarchy uniqueName="[Measures].[Min Score]" caption="Min Score" measure="1" displayFolder="" measureGroup="Table1" count="0" oneField="1">
      <fieldsUsage count="1">
        <fieldUsage x="1"/>
      </fieldsUsage>
    </cacheHierarchy>
    <cacheHierarchy uniqueName="[Measures].[Median Score]" caption="Median Score" measure="1" displayFolder="" measureGroup="Table1" count="0" oneField="1">
      <fieldsUsage count="1">
        <fieldUsage x="2"/>
      </fieldsUsage>
    </cacheHierarchy>
    <cacheHierarchy uniqueName="[Measures].[Mean Score]" caption="Mean Score" measure="1" displayFolder="" measureGroup="Table1" count="0" oneField="1">
      <fieldsUsage count="1">
        <fieldUsage x="3"/>
      </fieldsUsage>
    </cacheHierarchy>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66898147" backgroundQuery="1" createdVersion="8" refreshedVersion="8" minRefreshableVersion="3" recordCount="0" supportSubquery="1" supportAdvancedDrill="1" xr:uid="{BF73FE7A-7A32-41F8-BA6B-E3E2442979ED}">
  <cacheSource type="external" connectionId="4"/>
  <cacheFields count="2">
    <cacheField name="[Table1].[Organization].[Organization]" caption="Organization" numFmtId="0" hierarchy="8" level="1">
      <sharedItems count="29">
        <s v="Asheville Jewish Community Center"/>
        <s v="Asheville Museum of Science (AMOS)"/>
        <s v="Asheville Waldorf School - Enrollment Modernization"/>
        <s v="Asheville Waldorf School - Kindergarten Access"/>
        <s v="Asheville-Buncombe Technical Community College"/>
        <s v="Bent Creek Preschool"/>
        <s v="Buncombe County Schools"/>
        <s v="Buncombe Partnership for Children - Systems Coordination"/>
        <s v="Buncombe Partnership for Children - Workforce Dev"/>
        <s v="Child Care Center of First Presbyterian"/>
        <s v="Community Action Opportunities - Burton PreK"/>
        <s v="Community Action Opportunities - Burton Toddler Care"/>
        <s v="Community Action Opportunities - Johnston PreK"/>
        <s v="Eliada Homes, Inc"/>
        <s v="Evolve Early Learning"/>
        <s v="F I R S T"/>
        <s v="Friends of Mine Preschool"/>
        <s v="Hominy Baptist Church"/>
        <s v="Irene Wortham Center"/>
        <s v="OnTrack Financial Education &amp; Counseling"/>
        <s v="Read to Succeed"/>
        <s v="Southwestern Child Development"/>
        <s v="Sprouts Early Learning Academy"/>
        <s v="Swannanoa Valley Child Care Council (Donald S Collins Early Learning Center)"/>
        <s v="The Christine Avery Learning Center"/>
        <s v="Verner Center for Early Learning"/>
        <s v="YTL Training Program"/>
        <s v="YWCA of Asheville and Western North Carolina - Early Learning"/>
        <s v="YWCA of Asheville and Western North Carolina - Empowerment Childcare"/>
      </sharedItems>
    </cacheField>
    <cacheField name="[Measures].[Sum of Score]" caption="Sum of Score" numFmtId="0" hierarchy="70"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2" memberValueDatatype="130" unbalanced="0">
      <fieldsUsage count="2">
        <fieldUsage x="-1"/>
        <fieldUsage x="0"/>
      </fieldsUsage>
    </cacheHierarchy>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oneField="1" hidden="1">
      <fieldsUsage count="1">
        <fieldUsage x="1"/>
      </fieldsUsage>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67939817" backgroundQuery="1" createdVersion="8" refreshedVersion="8" minRefreshableVersion="3" recordCount="0" supportSubquery="1" supportAdvancedDrill="1" xr:uid="{4B845BD7-D61D-463A-886D-40EB24882307}">
  <cacheSource type="external" connectionId="4"/>
  <cacheFields count="4">
    <cacheField name="[Measures].[Max Requested]" caption="Max Requested" numFmtId="0" hierarchy="32" level="32767"/>
    <cacheField name="[Measures].[Min Requested]" caption="Min Requested" numFmtId="0" hierarchy="33" level="32767"/>
    <cacheField name="[Measures].[Median Requested]" caption="Median Requested" numFmtId="0" hierarchy="34" level="32767"/>
    <cacheField name="[Measures].[Mean Requested]" caption="Mean Requested" numFmtId="0" hierarchy="35"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oneField="1">
      <fieldsUsage count="1">
        <fieldUsage x="0"/>
      </fieldsUsage>
    </cacheHierarchy>
    <cacheHierarchy uniqueName="[Measures].[Min Requested]" caption="Min Requested" measure="1" displayFolder="" measureGroup="Table1" count="0" oneField="1">
      <fieldsUsage count="1">
        <fieldUsage x="1"/>
      </fieldsUsage>
    </cacheHierarchy>
    <cacheHierarchy uniqueName="[Measures].[Median Requested]" caption="Median Requested" measure="1" displayFolder="" measureGroup="Table1" count="0" oneField="1">
      <fieldsUsage count="1">
        <fieldUsage x="2"/>
      </fieldsUsage>
    </cacheHierarchy>
    <cacheHierarchy uniqueName="[Measures].[Mean Requested]" caption="Mean Requested" measure="1" displayFolder="" measureGroup="Table1" count="0" oneField="1">
      <fieldsUsage count="1">
        <fieldUsage x="3"/>
      </fieldsUsage>
    </cacheHierarchy>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68981479" backgroundQuery="1" createdVersion="8" refreshedVersion="8" minRefreshableVersion="3" recordCount="0" supportSubquery="1" supportAdvancedDrill="1" xr:uid="{4DFDB80F-3516-4A32-B0BE-BC1C1EDF9980}">
  <cacheSource type="external" connectionId="4"/>
  <cacheFields count="4">
    <cacheField name="[Measures].[Max Funded]" caption="Max Funded" numFmtId="0" hierarchy="36" level="32767"/>
    <cacheField name="[Measures].[Min Funded]" caption="Min Funded" numFmtId="0" hierarchy="37" level="32767"/>
    <cacheField name="[Measures].[Median Funded]" caption="Median Funded" numFmtId="0" hierarchy="38" level="32767"/>
    <cacheField name="[Measures].[Mean Funded]" caption="Mean Funded" numFmtId="0" hierarchy="39"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oneField="1">
      <fieldsUsage count="1">
        <fieldUsage x="0"/>
      </fieldsUsage>
    </cacheHierarchy>
    <cacheHierarchy uniqueName="[Measures].[Min Funded]" caption="Min Funded" measure="1" displayFolder="" measureGroup="Table1" count="0" oneField="1">
      <fieldsUsage count="1">
        <fieldUsage x="1"/>
      </fieldsUsage>
    </cacheHierarchy>
    <cacheHierarchy uniqueName="[Measures].[Median Funded]" caption="Median Funded" measure="1" displayFolder="" measureGroup="Table1" count="0" oneField="1">
      <fieldsUsage count="1">
        <fieldUsage x="2"/>
      </fieldsUsage>
    </cacheHierarchy>
    <cacheHierarchy uniqueName="[Measures].[Mean Funded]" caption="Mean Funded" measure="1" displayFolder="" measureGroup="Table1" count="0" oneField="1">
      <fieldsUsage count="1">
        <fieldUsage x="3"/>
      </fieldsUsage>
    </cacheHierarchy>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70254626" backgroundQuery="1" createdVersion="8" refreshedVersion="8" minRefreshableVersion="3" recordCount="0" supportSubquery="1" supportAdvancedDrill="1" xr:uid="{A3C332F4-882C-4D8C-9297-5440E166FC79}">
  <cacheSource type="external" connectionId="4"/>
  <cacheFields count="4">
    <cacheField name="[Measures].[Max Requested]" caption="Max Requested" numFmtId="0" hierarchy="32" level="32767"/>
    <cacheField name="[Measures].[Min Requested]" caption="Min Requested" numFmtId="0" hierarchy="33" level="32767"/>
    <cacheField name="[Measures].[Median Requested]" caption="Median Requested" numFmtId="0" hierarchy="34" level="32767"/>
    <cacheField name="[Measures].[Mean Requested]" caption="Mean Requested" numFmtId="0" hierarchy="35"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oneField="1">
      <fieldsUsage count="1">
        <fieldUsage x="0"/>
      </fieldsUsage>
    </cacheHierarchy>
    <cacheHierarchy uniqueName="[Measures].[Min Requested]" caption="Min Requested" measure="1" displayFolder="" measureGroup="Table1" count="0" oneField="1">
      <fieldsUsage count="1">
        <fieldUsage x="1"/>
      </fieldsUsage>
    </cacheHierarchy>
    <cacheHierarchy uniqueName="[Measures].[Median Requested]" caption="Median Requested" measure="1" displayFolder="" measureGroup="Table1" count="0" oneField="1">
      <fieldsUsage count="1">
        <fieldUsage x="2"/>
      </fieldsUsage>
    </cacheHierarchy>
    <cacheHierarchy uniqueName="[Measures].[Mean Requested]" caption="Mean Requested" measure="1" displayFolder="" measureGroup="Table1" count="0" oneField="1">
      <fieldsUsage count="1">
        <fieldUsage x="3"/>
      </fieldsUsage>
    </cacheHierarchy>
    <cacheHierarchy uniqueName="[Measures].[Max Funded]" caption="Max Funded" measure="1" displayFolder="" measureGroup="Table1" count="0"/>
    <cacheHierarchy uniqueName="[Measures].[Min Funded]" caption="Min Funded" measure="1" displayFolder="" measureGroup="Table1" count="0"/>
    <cacheHierarchy uniqueName="[Measures].[Median Funded]" caption="Median Funded" measure="1" displayFolder="" measureGroup="Table1" count="0"/>
    <cacheHierarchy uniqueName="[Measures].[Mean Funded]" caption="Mean Funded" measure="1" displayFolder="" measureGroup="Table1" count="0"/>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7.577171296296" backgroundQuery="1" createdVersion="8" refreshedVersion="8" minRefreshableVersion="3" recordCount="0" supportSubquery="1" supportAdvancedDrill="1" xr:uid="{2D70DB6C-0369-4530-BA68-0552ED0008D4}">
  <cacheSource type="external" connectionId="4"/>
  <cacheFields count="4">
    <cacheField name="[Measures].[Max Funded]" caption="Max Funded" numFmtId="0" hierarchy="36" level="32767"/>
    <cacheField name="[Measures].[Min Funded]" caption="Min Funded" numFmtId="0" hierarchy="37" level="32767"/>
    <cacheField name="[Measures].[Median Funded]" caption="Median Funded" numFmtId="0" hierarchy="38" level="32767"/>
    <cacheField name="[Measures].[Mean Funded]" caption="Mean Funded" numFmtId="0" hierarchy="39" level="32767"/>
  </cacheFields>
  <cacheHierarchies count="72">
    <cacheHierarchy uniqueName="[Strategies].[Requested]" caption="Requested" attribute="1" defaultMemberUniqueName="[Strategies].[Requested].[All]" allUniqueName="[Strategies].[Requested].[All]" dimensionUniqueName="[Strategies]" displayFolder="" count="0" memberValueDatatype="5" unbalanced="0"/>
    <cacheHierarchy uniqueName="[Strategies].[Funding Amount]" caption="Funding Amount" attribute="1" defaultMemberUniqueName="[Strategies].[Funding Amount].[All]" allUniqueName="[Strategies].[Funding Amount].[All]" dimensionUniqueName="[Strategies]" displayFolder="" count="0" memberValueDatatype="5" unbalanced="0"/>
    <cacheHierarchy uniqueName="[Strategies].[Multi-year Year 2]" caption="Multi-year Year 2" attribute="1" defaultMemberUniqueName="[Strategies].[Multi-year Year 2].[All]" allUniqueName="[Strategies].[Multi-year Year 2].[All]" dimensionUniqueName="[Strategies]" displayFolder="" count="0" memberValueDatatype="20" unbalanced="0"/>
    <cacheHierarchy uniqueName="[Strategies].[Multi-year Year 3]" caption="Multi-year Year 3" attribute="1" defaultMemberUniqueName="[Strategies].[Multi-year Year 3].[All]" allUniqueName="[Strategies].[Multi-year Year 3].[All]" dimensionUniqueName="[Strategies]" displayFolder="" count="0" memberValueDatatype="20" unbalanced="0"/>
    <cacheHierarchy uniqueName="[Strategies].[Value]" caption="Value" attribute="1" defaultMemberUniqueName="[Strategies].[Value].[All]" allUniqueName="[Strategies].[Value].[All]" dimensionUniqueName="[Strategies]" displayFolder="" count="0" memberValueDatatype="130" unbalanced="0"/>
    <cacheHierarchy uniqueName="[Strategies  Request].[Requested]" caption="Requested" attribute="1" defaultMemberUniqueName="[Strategies  Request].[Requested].[All]" allUniqueName="[Strategies  Request].[Requested].[All]" dimensionUniqueName="[Strategies  Request]" displayFolder="" count="0" memberValueDatatype="5" unbalanced="0"/>
    <cacheHierarchy uniqueName="[Strategies  Request].[Value]" caption="Value" attribute="1" defaultMemberUniqueName="[Strategies  Request].[Value].[All]" allUniqueName="[Strategies  Request].[Value].[All]" dimensionUniqueName="[Strategies  Request]" displayFolder="" count="0" memberValueDatatype="130" unbalanced="0"/>
    <cacheHierarchy uniqueName="[Strategies Filter].[Value]" caption="Value" attribute="1" defaultMemberUniqueName="[Strategies Filter].[Value].[All]" allUniqueName="[Strategies Filter].[Value].[All]" dimensionUniqueName="[Strategies Filter]" displayFolder="" count="0" memberValueDatatype="130" unbalanced="0"/>
    <cacheHierarchy uniqueName="[Table1].[Organization]" caption="Organization" attribute="1" defaultMemberUniqueName="[Table1].[Organization].[All]" allUniqueName="[Table1].[Organization].[All]" dimensionUniqueName="[Table1]" displayFolder="" count="0" memberValueDatatype="130" unbalanced="0"/>
    <cacheHierarchy uniqueName="[Table1].[Requested]" caption="Requested" attribute="1" defaultMemberUniqueName="[Table1].[Requested].[All]" allUniqueName="[Table1].[Requested].[All]" dimensionUniqueName="[Table1]" displayFolder="" count="0" memberValueDatatype="5" unbalanced="0"/>
    <cacheHierarchy uniqueName="[Table1].[Score]" caption="Score" attribute="1" defaultMemberUniqueName="[Table1].[Score].[All]" allUniqueName="[Table1].[Score].[All]" dimensionUniqueName="[Table1]" displayFolder="" count="0" memberValueDatatype="5" unbalanced="0"/>
    <cacheHierarchy uniqueName="[Table1].[Funding Amount]" caption="Funding Amount" attribute="1" defaultMemberUniqueName="[Table1].[Funding Amount].[All]" allUniqueName="[Table1].[Funding Amount].[All]" dimensionUniqueName="[Table1]" displayFolder="" count="0" memberValueDatatype="5" unbalanced="0"/>
    <cacheHierarchy uniqueName="[Table1].[% Funded]" caption="% Funded" attribute="1" defaultMemberUniqueName="[Table1].[% Funded].[All]" allUniqueName="[Table1].[% Funded].[All]" dimensionUniqueName="[Table1]" displayFolder="" count="0" memberValueDatatype="20" unbalanced="0"/>
    <cacheHierarchy uniqueName="[Table1].[# Recommend Funding]" caption="# Recommend Funding" attribute="1" defaultMemberUniqueName="[Table1].[# Recommend Funding].[All]" allUniqueName="[Table1].[# Recommend Funding].[All]" dimensionUniqueName="[Table1]" displayFolder="" count="0" memberValueDatatype="20" unbalanced="0"/>
    <cacheHierarchy uniqueName="[Table1].[# Scored]" caption="# Scored" attribute="1" defaultMemberUniqueName="[Table1].[# Scored].[All]" allUniqueName="[Table1].[# Scored].[All]" dimensionUniqueName="[Table1]" displayFolder="" count="0" memberValueDatatype="20" unbalanced="0"/>
    <cacheHierarchy uniqueName="[Table1].[% Recommend]" caption="% Recommend" attribute="1" defaultMemberUniqueName="[Table1].[% Recommend].[All]" allUniqueName="[Table1].[% Recommend].[All]" dimensionUniqueName="[Table1]" displayFolder="" count="0" memberValueDatatype="5" unbalanced="0"/>
    <cacheHierarchy uniqueName="[Table1].[Slots]" caption="Slots" attribute="1" defaultMemberUniqueName="[Table1].[Slots].[All]" allUniqueName="[Table1].[Slots].[All]" dimensionUniqueName="[Table1]" displayFolder="" count="0" memberValueDatatype="130" unbalanced="0"/>
    <cacheHierarchy uniqueName="[Table1].[Existing Slots]" caption="Existing Slots" attribute="1" defaultMemberUniqueName="[Table1].[Existing Slots].[All]" allUniqueName="[Table1].[Existing Slots].[All]" dimensionUniqueName="[Table1]" displayFolder="" count="0" memberValueDatatype="20" unbalanced="0"/>
    <cacheHierarchy uniqueName="[Table1].[New Slots]" caption="New Slots" attribute="1" defaultMemberUniqueName="[Table1].[New Slots].[All]" allUniqueName="[Table1].[New Slots].[All]" dimensionUniqueName="[Table1]" displayFolder="" count="0" memberValueDatatype="20" unbalanced="0"/>
    <cacheHierarchy uniqueName="[Table1].[Open existing slots due to staffing]" caption="Open existing slots due to staffing" attribute="1" defaultMemberUniqueName="[Table1].[Open existing slots due to staffing].[All]" allUniqueName="[Table1].[Open existing slots due to staffing].[All]" dimensionUniqueName="[Table1]" displayFolder="" count="0" memberValueDatatype="130" unbalanced="0"/>
    <cacheHierarchy uniqueName="[Table1].[# Recommend multi-year funding]" caption="# Recommend multi-year funding" attribute="1" defaultMemberUniqueName="[Table1].[# Recommend multi-year funding].[All]" allUniqueName="[Table1].[# Recommend multi-year funding].[All]" dimensionUniqueName="[Table1]" displayFolder="" count="0" memberValueDatatype="20" unbalanced="0"/>
    <cacheHierarchy uniqueName="[Table1].[Multi-year Request?]" caption="Multi-year Request?" attribute="1" defaultMemberUniqueName="[Table1].[Multi-year Request?].[All]" allUniqueName="[Table1].[Multi-year Request?].[All]" dimensionUniqueName="[Table1]" displayFolder="" count="0" memberValueDatatype="130" unbalanced="0"/>
    <cacheHierarchy uniqueName="[Table1].[Multi-year Year 2]" caption="Multi-year Year 2" attribute="1" defaultMemberUniqueName="[Table1].[Multi-year Year 2].[All]" allUniqueName="[Table1].[Multi-year Year 2].[All]" dimensionUniqueName="[Table1]" displayFolder="" count="0" memberValueDatatype="20" unbalanced="0"/>
    <cacheHierarchy uniqueName="[Table1].[Multi-year Year 3]" caption="Multi-year Year 3" attribute="1" defaultMemberUniqueName="[Table1].[Multi-year Year 3].[All]" allUniqueName="[Table1].[Multi-year Year 3].[All]" dimensionUniqueName="[Table1]" displayFolder="" count="0" memberValueDatatype="20" unbalanced="0"/>
    <cacheHierarchy uniqueName="[Table1].[Zip Code]" caption="Zip Code" attribute="1" defaultMemberUniqueName="[Table1].[Zip Code].[All]" allUniqueName="[Table1].[Zip Code].[All]" dimensionUniqueName="[Table1]" displayFolder="" count="0" memberValueDatatype="20" unbalanced="0"/>
    <cacheHierarchy uniqueName="[Table1].[Unspent Funds FY20]" caption="Unspent Funds FY20" attribute="1" defaultMemberUniqueName="[Table1].[Unspent Funds FY20].[All]" allUniqueName="[Table1].[Unspent Funds FY20].[All]" dimensionUniqueName="[Table1]" displayFolder="" count="0" memberValueDatatype="20" unbalanced="0"/>
    <cacheHierarchy uniqueName="[Table1].[Unspent Funds FY21]" caption="Unspent Funds FY21" attribute="1" defaultMemberUniqueName="[Table1].[Unspent Funds FY21].[All]" allUniqueName="[Table1].[Unspent Funds FY21].[All]" dimensionUniqueName="[Table1]" displayFolder="" count="0" memberValueDatatype="20" unbalanced="0"/>
    <cacheHierarchy uniqueName="[Table1].[Unspent Funds FY22]" caption="Unspent Funds FY22" attribute="1" defaultMemberUniqueName="[Table1].[Unspent Funds FY22].[All]" allUniqueName="[Table1].[Unspent Funds FY22].[All]" dimensionUniqueName="[Table1]" displayFolder="" count="0" memberValueDatatype="20" unbalanced="0"/>
    <cacheHierarchy uniqueName="[Table1].[Unspent Funds FY23]" caption="Unspent Funds FY23" attribute="1" defaultMemberUniqueName="[Table1].[Unspent Funds FY23].[All]" allUniqueName="[Table1].[Unspent Funds FY23].[All]" dimensionUniqueName="[Table1]" displayFolder="" count="0" memberValueDatatype="20" unbalanced="0"/>
    <cacheHierarchy uniqueName="[Table1].[Strategy]" caption="Strategy" attribute="1" defaultMemberUniqueName="[Table1].[Strategy].[All]" allUniqueName="[Table1].[Strategy].[All]" dimensionUniqueName="[Table1]" displayFolder="" count="0" memberValueDatatype="130" unbalanced="0"/>
    <cacheHierarchy uniqueName="[Table1].[Existing Slots (Weighted)]" caption="Existing Slots (Weighted)" attribute="1" defaultMemberUniqueName="[Table1].[Existing Slots (Weighted)].[All]" allUniqueName="[Table1].[Existing Slots (Weighted)].[All]" dimensionUniqueName="[Table1]" displayFolder="" count="0" memberValueDatatype="20" unbalanced="0"/>
    <cacheHierarchy uniqueName="[Table1].[New Slots (Weighted)]" caption="New Slots (Weighted)" attribute="1" defaultMemberUniqueName="[Table1].[New Slots (Weighted)].[All]" allUniqueName="[Table1].[New Slots (Weighted)].[All]" dimensionUniqueName="[Table1]" displayFolder="" count="0" memberValueDatatype="20" unbalanced="0"/>
    <cacheHierarchy uniqueName="[Measures].[Max Requested]" caption="Max Requested" measure="1" displayFolder="" measureGroup="Table1" count="0"/>
    <cacheHierarchy uniqueName="[Measures].[Min Requested]" caption="Min Requested" measure="1" displayFolder="" measureGroup="Table1" count="0"/>
    <cacheHierarchy uniqueName="[Measures].[Median Requested]" caption="Median Requested" measure="1" displayFolder="" measureGroup="Table1" count="0"/>
    <cacheHierarchy uniqueName="[Measures].[Mean Requested]" caption="Mean Requested" measure="1" displayFolder="" measureGroup="Table1" count="0"/>
    <cacheHierarchy uniqueName="[Measures].[Max Funded]" caption="Max Funded" measure="1" displayFolder="" measureGroup="Table1" count="0" oneField="1">
      <fieldsUsage count="1">
        <fieldUsage x="0"/>
      </fieldsUsage>
    </cacheHierarchy>
    <cacheHierarchy uniqueName="[Measures].[Min Funded]" caption="Min Funded" measure="1" displayFolder="" measureGroup="Table1" count="0" oneField="1">
      <fieldsUsage count="1">
        <fieldUsage x="1"/>
      </fieldsUsage>
    </cacheHierarchy>
    <cacheHierarchy uniqueName="[Measures].[Median Funded]" caption="Median Funded" measure="1" displayFolder="" measureGroup="Table1" count="0" oneField="1">
      <fieldsUsage count="1">
        <fieldUsage x="2"/>
      </fieldsUsage>
    </cacheHierarchy>
    <cacheHierarchy uniqueName="[Measures].[Mean Funded]" caption="Mean Funded" measure="1" displayFolder="" measureGroup="Table1" count="0" oneField="1">
      <fieldsUsage count="1">
        <fieldUsage x="3"/>
      </fieldsUsage>
    </cacheHierarchy>
    <cacheHierarchy uniqueName="[Measures].[Projects]" caption="Projects" measure="1" displayFolder="" measureGroup="Table1" count="0"/>
    <cacheHierarchy uniqueName="[Measures].[Multi-Year Projects]" caption="Multi-Year Projects" measure="1" displayFolder="" measureGroup="Table1" count="0"/>
    <cacheHierarchy uniqueName="[Measures].[Requested Amount]" caption="Requested Amount" measure="1" displayFolder="" measureGroup="Table1" count="0"/>
    <cacheHierarchy uniqueName="[Measures].[Funded Amount]" caption="Funded Amount" measure="1" displayFolder="" measureGroup="Table1" count="0"/>
    <cacheHierarchy uniqueName="[Measures].[First Year Funds]" caption="First Year Funds" measure="1" displayFolder="" measureGroup="Table1" count="0"/>
    <cacheHierarchy uniqueName="[Measures].[Second Year Funds]" caption="Second Year Funds" measure="1" displayFolder="" measureGroup="Table1" count="0"/>
    <cacheHierarchy uniqueName="[Measures].[Third Year Funds]" caption="Third Year Funds" measure="1" displayFolder="" measureGroup="Table1" count="0"/>
    <cacheHierarchy uniqueName="[Measures].[2020 Unspent]" caption="2020 Unspent" measure="1" displayFolder="" measureGroup="Table1" count="0"/>
    <cacheHierarchy uniqueName="[Measures].[2021 Unspent]" caption="2021 Unspent" measure="1" displayFolder="" measureGroup="Table1" count="0"/>
    <cacheHierarchy uniqueName="[Measures].[2022 Unspent]" caption="2022 Unspent" measure="1" displayFolder="" measureGroup="Table1" count="0"/>
    <cacheHierarchy uniqueName="[Measures].[2023 Unpsent]" caption="2023 Unpsent" measure="1" displayFolder="" measureGroup="Table1" count="0"/>
    <cacheHierarchy uniqueName="[Measures].[Additional Existing Slots Funded]" caption="Additional Existing Slots Funded" measure="1" displayFolder="" measureGroup="Table1" count="0"/>
    <cacheHierarchy uniqueName="[Measures].[New Slots Funded]" caption="New Slots Funded" measure="1" displayFolder="" measureGroup="Table1" count="0"/>
    <cacheHierarchy uniqueName="[Measures].[Weighted Additional Existing Slots]" caption="Weighted Additional Existing Slots" measure="1" displayFolder="" measureGroup="Table1" count="0"/>
    <cacheHierarchy uniqueName="[Measures].[Weighted New Slots]" caption="Weighted New Slots" measure="1" displayFolder="" measureGroup="Table1" count="0"/>
    <cacheHierarchy uniqueName="[Measures].[Max Score]" caption="Max Score" measure="1" displayFolder="" measureGroup="Table1" count="0"/>
    <cacheHierarchy uniqueName="[Measures].[Min Score]" caption="Min Score" measure="1" displayFolder="" measureGroup="Table1" count="0"/>
    <cacheHierarchy uniqueName="[Measures].[Median Score]" caption="Median Score" measure="1" displayFolder="" measureGroup="Table1" count="0"/>
    <cacheHierarchy uniqueName="[Measures].[Mean Score]" caption="Mean Score" measure="1" displayFolder="" measureGroup="Table1" count="0"/>
    <cacheHierarchy uniqueName="[Measures].[Projects Funded]" caption="Projects Funded" measure="1" displayFolder="" measureGroup="Table1" count="0"/>
    <cacheHierarchy uniqueName="[Measures].[Multi-Year Projects Funded]" caption="Multi-Year Projects Funded" measure="1" displayFolder="" measureGroup="Table1" count="0"/>
    <cacheHierarchy uniqueName="[Measures].[Request]" caption="Request" measure="1" displayFolder="" measureGroup="Strategies" count="0"/>
    <cacheHierarchy uniqueName="[Measures].[First Year Funding]" caption="First Year Funding" measure="1" displayFolder="" measureGroup="Strategies" count="0"/>
    <cacheHierarchy uniqueName="[Measures].[Second Year Funding]" caption="Second Year Funding" measure="1" displayFolder="" measureGroup="Strategies" count="0"/>
    <cacheHierarchy uniqueName="[Measures].[Third Year Funding]" caption="Third Year Funding" measure="1" displayFolder="" measureGroup="Strategies" count="0"/>
    <cacheHierarchy uniqueName="[Measures].[__XL_Count Table1]" caption="__XL_Count Table1" measure="1" displayFolder="" measureGroup="Table1" count="0" hidden="1"/>
    <cacheHierarchy uniqueName="[Measures].[__XL_Count Strategies]" caption="__XL_Count Strategies" measure="1" displayFolder="" measureGroup="Strategies" count="0" hidden="1"/>
    <cacheHierarchy uniqueName="[Measures].[__XL_Count Strategies  Request]" caption="__XL_Count Strategies  Request" measure="1" displayFolder="" measureGroup="Strategies  Request" count="0" hidden="1"/>
    <cacheHierarchy uniqueName="[Measures].[__XL_Count Strategies Filter]" caption="__XL_Count Strategies Filter" measure="1" displayFolder="" measureGroup="Strategies Filter" count="0" hidden="1"/>
    <cacheHierarchy uniqueName="[Measures].[__No measures defined]" caption="__No measures defined" measure="1" displayFolder="" count="0" hidden="1"/>
    <cacheHierarchy uniqueName="[Measures].[Sum of Score]" caption="Sum of Score" measure="1" displayFolder="" measureGroup="Table1" count="0" hidden="1">
      <extLst>
        <ext xmlns:x15="http://schemas.microsoft.com/office/spreadsheetml/2010/11/main" uri="{B97F6D7D-B522-45F9-BDA1-12C45D357490}">
          <x15:cacheHierarchy aggregatedColumn="10"/>
        </ext>
      </extLst>
    </cacheHierarchy>
    <cacheHierarchy uniqueName="[Measures].[Sum of Requested]" caption="Sum of Requested" measure="1" displayFolder="" measureGroup="Strategies  Request" count="0" hidden="1">
      <extLst>
        <ext xmlns:x15="http://schemas.microsoft.com/office/spreadsheetml/2010/11/main" uri="{B97F6D7D-B522-45F9-BDA1-12C45D357490}">
          <x15:cacheHierarchy aggregatedColumn="5"/>
        </ext>
      </extLst>
    </cacheHierarchy>
  </cacheHierarchies>
  <kpis count="0"/>
  <dimensions count="5">
    <dimension measure="1" name="Measures" uniqueName="[Measures]" caption="Measures"/>
    <dimension name="Strategies" uniqueName="[Strategies]" caption="Strategies"/>
    <dimension name="Strategies  Request" uniqueName="[Strategies  Request]" caption="Strategies  Request"/>
    <dimension name="Strategies Filter" uniqueName="[Strategies Filter]" caption="Strategies Filter"/>
    <dimension name="Table1" uniqueName="[Table1]" caption="Table1"/>
  </dimensions>
  <measureGroups count="4">
    <measureGroup name="Strategies" caption="Strategies"/>
    <measureGroup name="Strategies  Request" caption="Strategies  Request"/>
    <measureGroup name="Strategies Filter" caption="Strategies Filter"/>
    <measureGroup name="Table1" caption="Table1"/>
  </measureGroups>
  <maps count="6">
    <map measureGroup="0" dimension="1"/>
    <map measureGroup="0" dimension="3"/>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DA1789-D025-4A8B-B251-0225621FBA74}" name="PivotTable2" cacheId="4" dataOnRows="1" applyNumberFormats="0" applyBorderFormats="0" applyFontFormats="0" applyPatternFormats="0" applyAlignmentFormats="0" applyWidthHeightFormats="1" dataCaption="Values" tag="7dce0732-904d-4512-9ca0-7432021c5a50" updatedVersion="8" minRefreshableVersion="3" useAutoFormatting="1" itemPrintTitles="1" createdVersion="8" indent="0" outline="1" outlineData="1" multipleFieldFilters="0" chartFormat="4">
  <location ref="AR3:BV5" firstHeaderRow="1" firstDataRow="2" firstDataCol="1"/>
  <pivotFields count="2">
    <pivotField axis="axisCol" allDrilled="1" subtotalTop="0" showAll="0" dataSourceSort="1" defaultSubtotal="0" defaultAttributeDrillState="1">
      <items count="29">
        <item x="0"/>
        <item x="1"/>
        <item x="2"/>
        <item x="3"/>
        <item x="4"/>
        <item x="5"/>
        <item x="6"/>
        <item x="7"/>
        <item x="8"/>
        <item x="9"/>
        <item x="10"/>
        <item x="11"/>
        <item x="12"/>
        <item x="13"/>
        <item x="14"/>
        <item x="15"/>
        <item x="16"/>
        <item x="17"/>
        <item x="18"/>
        <item x="19"/>
        <item x="20"/>
        <item x="21"/>
        <item x="22"/>
        <item x="23"/>
        <item x="24"/>
        <item x="25"/>
        <item x="26"/>
        <item x="27"/>
        <item x="28"/>
      </items>
    </pivotField>
    <pivotField dataField="1" subtotalTop="0" showAll="0" defaultSubtotal="0"/>
  </pivotFields>
  <rowItems count="1">
    <i/>
  </rowItems>
  <colFields count="1">
    <field x="0"/>
  </colFields>
  <col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colItems>
  <dataFields count="1">
    <dataField name="Sum of Score" fld="1" baseField="0" baseItem="0"/>
  </dataFields>
  <chartFormats count="58">
    <chartFormat chart="3" format="30" series="1">
      <pivotArea type="data" outline="0" fieldPosition="0">
        <references count="1">
          <reference field="0" count="1" selected="0">
            <x v="0"/>
          </reference>
        </references>
      </pivotArea>
    </chartFormat>
    <chartFormat chart="3" format="31" series="1">
      <pivotArea type="data" outline="0" fieldPosition="0">
        <references count="1">
          <reference field="0" count="1" selected="0">
            <x v="1"/>
          </reference>
        </references>
      </pivotArea>
    </chartFormat>
    <chartFormat chart="3" format="32" series="1">
      <pivotArea type="data" outline="0" fieldPosition="0">
        <references count="1">
          <reference field="0" count="1" selected="0">
            <x v="2"/>
          </reference>
        </references>
      </pivotArea>
    </chartFormat>
    <chartFormat chart="3" format="33" series="1">
      <pivotArea type="data" outline="0" fieldPosition="0">
        <references count="1">
          <reference field="0" count="1" selected="0">
            <x v="3"/>
          </reference>
        </references>
      </pivotArea>
    </chartFormat>
    <chartFormat chart="3" format="34" series="1">
      <pivotArea type="data" outline="0" fieldPosition="0">
        <references count="1">
          <reference field="0" count="1" selected="0">
            <x v="4"/>
          </reference>
        </references>
      </pivotArea>
    </chartFormat>
    <chartFormat chart="3" format="35" series="1">
      <pivotArea type="data" outline="0" fieldPosition="0">
        <references count="1">
          <reference field="0" count="1" selected="0">
            <x v="5"/>
          </reference>
        </references>
      </pivotArea>
    </chartFormat>
    <chartFormat chart="3" format="36" series="1">
      <pivotArea type="data" outline="0" fieldPosition="0">
        <references count="1">
          <reference field="0" count="1" selected="0">
            <x v="6"/>
          </reference>
        </references>
      </pivotArea>
    </chartFormat>
    <chartFormat chart="3" format="37" series="1">
      <pivotArea type="data" outline="0" fieldPosition="0">
        <references count="1">
          <reference field="0" count="1" selected="0">
            <x v="7"/>
          </reference>
        </references>
      </pivotArea>
    </chartFormat>
    <chartFormat chart="3" format="38" series="1">
      <pivotArea type="data" outline="0" fieldPosition="0">
        <references count="1">
          <reference field="0" count="1" selected="0">
            <x v="8"/>
          </reference>
        </references>
      </pivotArea>
    </chartFormat>
    <chartFormat chart="3" format="39" series="1">
      <pivotArea type="data" outline="0" fieldPosition="0">
        <references count="1">
          <reference field="0" count="1" selected="0">
            <x v="9"/>
          </reference>
        </references>
      </pivotArea>
    </chartFormat>
    <chartFormat chart="3" format="40" series="1">
      <pivotArea type="data" outline="0" fieldPosition="0">
        <references count="1">
          <reference field="0" count="1" selected="0">
            <x v="10"/>
          </reference>
        </references>
      </pivotArea>
    </chartFormat>
    <chartFormat chart="3" format="41" series="1">
      <pivotArea type="data" outline="0" fieldPosition="0">
        <references count="1">
          <reference field="0" count="1" selected="0">
            <x v="11"/>
          </reference>
        </references>
      </pivotArea>
    </chartFormat>
    <chartFormat chart="3" format="42" series="1">
      <pivotArea type="data" outline="0" fieldPosition="0">
        <references count="1">
          <reference field="0" count="1" selected="0">
            <x v="12"/>
          </reference>
        </references>
      </pivotArea>
    </chartFormat>
    <chartFormat chart="3" format="43" series="1">
      <pivotArea type="data" outline="0" fieldPosition="0">
        <references count="1">
          <reference field="0" count="1" selected="0">
            <x v="13"/>
          </reference>
        </references>
      </pivotArea>
    </chartFormat>
    <chartFormat chart="3" format="44" series="1">
      <pivotArea type="data" outline="0" fieldPosition="0">
        <references count="1">
          <reference field="0" count="1" selected="0">
            <x v="14"/>
          </reference>
        </references>
      </pivotArea>
    </chartFormat>
    <chartFormat chart="3" format="45" series="1">
      <pivotArea type="data" outline="0" fieldPosition="0">
        <references count="1">
          <reference field="0" count="1" selected="0">
            <x v="15"/>
          </reference>
        </references>
      </pivotArea>
    </chartFormat>
    <chartFormat chart="3" format="46" series="1">
      <pivotArea type="data" outline="0" fieldPosition="0">
        <references count="1">
          <reference field="0" count="1" selected="0">
            <x v="16"/>
          </reference>
        </references>
      </pivotArea>
    </chartFormat>
    <chartFormat chart="3" format="47" series="1">
      <pivotArea type="data" outline="0" fieldPosition="0">
        <references count="1">
          <reference field="0" count="1" selected="0">
            <x v="17"/>
          </reference>
        </references>
      </pivotArea>
    </chartFormat>
    <chartFormat chart="3" format="48" series="1">
      <pivotArea type="data" outline="0" fieldPosition="0">
        <references count="1">
          <reference field="0" count="1" selected="0">
            <x v="18"/>
          </reference>
        </references>
      </pivotArea>
    </chartFormat>
    <chartFormat chart="3" format="49" series="1">
      <pivotArea type="data" outline="0" fieldPosition="0">
        <references count="1">
          <reference field="0" count="1" selected="0">
            <x v="19"/>
          </reference>
        </references>
      </pivotArea>
    </chartFormat>
    <chartFormat chart="3" format="50" series="1">
      <pivotArea type="data" outline="0" fieldPosition="0">
        <references count="1">
          <reference field="0" count="1" selected="0">
            <x v="20"/>
          </reference>
        </references>
      </pivotArea>
    </chartFormat>
    <chartFormat chart="3" format="51" series="1">
      <pivotArea type="data" outline="0" fieldPosition="0">
        <references count="1">
          <reference field="0" count="1" selected="0">
            <x v="21"/>
          </reference>
        </references>
      </pivotArea>
    </chartFormat>
    <chartFormat chart="3" format="52" series="1">
      <pivotArea type="data" outline="0" fieldPosition="0">
        <references count="1">
          <reference field="0" count="1" selected="0">
            <x v="22"/>
          </reference>
        </references>
      </pivotArea>
    </chartFormat>
    <chartFormat chart="3" format="53" series="1">
      <pivotArea type="data" outline="0" fieldPosition="0">
        <references count="1">
          <reference field="0" count="1" selected="0">
            <x v="23"/>
          </reference>
        </references>
      </pivotArea>
    </chartFormat>
    <chartFormat chart="3" format="54" series="1">
      <pivotArea type="data" outline="0" fieldPosition="0">
        <references count="1">
          <reference field="0" count="1" selected="0">
            <x v="24"/>
          </reference>
        </references>
      </pivotArea>
    </chartFormat>
    <chartFormat chart="3" format="55" series="1">
      <pivotArea type="data" outline="0" fieldPosition="0">
        <references count="1">
          <reference field="0" count="1" selected="0">
            <x v="25"/>
          </reference>
        </references>
      </pivotArea>
    </chartFormat>
    <chartFormat chart="3" format="56" series="1">
      <pivotArea type="data" outline="0" fieldPosition="0">
        <references count="1">
          <reference field="0" count="1" selected="0">
            <x v="26"/>
          </reference>
        </references>
      </pivotArea>
    </chartFormat>
    <chartFormat chart="3" format="57" series="1">
      <pivotArea type="data" outline="0" fieldPosition="0">
        <references count="1">
          <reference field="0" count="1" selected="0">
            <x v="27"/>
          </reference>
        </references>
      </pivotArea>
    </chartFormat>
    <chartFormat chart="3" format="58" series="1">
      <pivotArea type="data" outline="0" fieldPosition="0">
        <references count="1">
          <reference field="0" count="1" selected="0">
            <x v="28"/>
          </reference>
        </references>
      </pivotArea>
    </chartFormat>
    <chartFormat chart="3" format="59" series="1">
      <pivotArea type="data" outline="0" fieldPosition="0">
        <references count="2">
          <reference field="4294967294" count="1" selected="0">
            <x v="0"/>
          </reference>
          <reference field="0" count="1" selected="0">
            <x v="0"/>
          </reference>
        </references>
      </pivotArea>
    </chartFormat>
    <chartFormat chart="3" format="60" series="1">
      <pivotArea type="data" outline="0" fieldPosition="0">
        <references count="2">
          <reference field="4294967294" count="1" selected="0">
            <x v="0"/>
          </reference>
          <reference field="0" count="1" selected="0">
            <x v="1"/>
          </reference>
        </references>
      </pivotArea>
    </chartFormat>
    <chartFormat chart="3" format="61" series="1">
      <pivotArea type="data" outline="0" fieldPosition="0">
        <references count="2">
          <reference field="4294967294" count="1" selected="0">
            <x v="0"/>
          </reference>
          <reference field="0" count="1" selected="0">
            <x v="2"/>
          </reference>
        </references>
      </pivotArea>
    </chartFormat>
    <chartFormat chart="3" format="62" series="1">
      <pivotArea type="data" outline="0" fieldPosition="0">
        <references count="2">
          <reference field="4294967294" count="1" selected="0">
            <x v="0"/>
          </reference>
          <reference field="0" count="1" selected="0">
            <x v="3"/>
          </reference>
        </references>
      </pivotArea>
    </chartFormat>
    <chartFormat chart="3" format="63" series="1">
      <pivotArea type="data" outline="0" fieldPosition="0">
        <references count="2">
          <reference field="4294967294" count="1" selected="0">
            <x v="0"/>
          </reference>
          <reference field="0" count="1" selected="0">
            <x v="4"/>
          </reference>
        </references>
      </pivotArea>
    </chartFormat>
    <chartFormat chart="3" format="64" series="1">
      <pivotArea type="data" outline="0" fieldPosition="0">
        <references count="2">
          <reference field="4294967294" count="1" selected="0">
            <x v="0"/>
          </reference>
          <reference field="0" count="1" selected="0">
            <x v="5"/>
          </reference>
        </references>
      </pivotArea>
    </chartFormat>
    <chartFormat chart="3" format="65" series="1">
      <pivotArea type="data" outline="0" fieldPosition="0">
        <references count="2">
          <reference field="4294967294" count="1" selected="0">
            <x v="0"/>
          </reference>
          <reference field="0" count="1" selected="0">
            <x v="6"/>
          </reference>
        </references>
      </pivotArea>
    </chartFormat>
    <chartFormat chart="3" format="66" series="1">
      <pivotArea type="data" outline="0" fieldPosition="0">
        <references count="2">
          <reference field="4294967294" count="1" selected="0">
            <x v="0"/>
          </reference>
          <reference field="0" count="1" selected="0">
            <x v="7"/>
          </reference>
        </references>
      </pivotArea>
    </chartFormat>
    <chartFormat chart="3" format="67" series="1">
      <pivotArea type="data" outline="0" fieldPosition="0">
        <references count="2">
          <reference field="4294967294" count="1" selected="0">
            <x v="0"/>
          </reference>
          <reference field="0" count="1" selected="0">
            <x v="8"/>
          </reference>
        </references>
      </pivotArea>
    </chartFormat>
    <chartFormat chart="3" format="68" series="1">
      <pivotArea type="data" outline="0" fieldPosition="0">
        <references count="2">
          <reference field="4294967294" count="1" selected="0">
            <x v="0"/>
          </reference>
          <reference field="0" count="1" selected="0">
            <x v="9"/>
          </reference>
        </references>
      </pivotArea>
    </chartFormat>
    <chartFormat chart="3" format="69" series="1">
      <pivotArea type="data" outline="0" fieldPosition="0">
        <references count="2">
          <reference field="4294967294" count="1" selected="0">
            <x v="0"/>
          </reference>
          <reference field="0" count="1" selected="0">
            <x v="10"/>
          </reference>
        </references>
      </pivotArea>
    </chartFormat>
    <chartFormat chart="3" format="70" series="1">
      <pivotArea type="data" outline="0" fieldPosition="0">
        <references count="2">
          <reference field="4294967294" count="1" selected="0">
            <x v="0"/>
          </reference>
          <reference field="0" count="1" selected="0">
            <x v="11"/>
          </reference>
        </references>
      </pivotArea>
    </chartFormat>
    <chartFormat chart="3" format="71" series="1">
      <pivotArea type="data" outline="0" fieldPosition="0">
        <references count="2">
          <reference field="4294967294" count="1" selected="0">
            <x v="0"/>
          </reference>
          <reference field="0" count="1" selected="0">
            <x v="12"/>
          </reference>
        </references>
      </pivotArea>
    </chartFormat>
    <chartFormat chart="3" format="72" series="1">
      <pivotArea type="data" outline="0" fieldPosition="0">
        <references count="2">
          <reference field="4294967294" count="1" selected="0">
            <x v="0"/>
          </reference>
          <reference field="0" count="1" selected="0">
            <x v="13"/>
          </reference>
        </references>
      </pivotArea>
    </chartFormat>
    <chartFormat chart="3" format="73" series="1">
      <pivotArea type="data" outline="0" fieldPosition="0">
        <references count="2">
          <reference field="4294967294" count="1" selected="0">
            <x v="0"/>
          </reference>
          <reference field="0" count="1" selected="0">
            <x v="14"/>
          </reference>
        </references>
      </pivotArea>
    </chartFormat>
    <chartFormat chart="3" format="74" series="1">
      <pivotArea type="data" outline="0" fieldPosition="0">
        <references count="2">
          <reference field="4294967294" count="1" selected="0">
            <x v="0"/>
          </reference>
          <reference field="0" count="1" selected="0">
            <x v="15"/>
          </reference>
        </references>
      </pivotArea>
    </chartFormat>
    <chartFormat chart="3" format="75" series="1">
      <pivotArea type="data" outline="0" fieldPosition="0">
        <references count="2">
          <reference field="4294967294" count="1" selected="0">
            <x v="0"/>
          </reference>
          <reference field="0" count="1" selected="0">
            <x v="16"/>
          </reference>
        </references>
      </pivotArea>
    </chartFormat>
    <chartFormat chart="3" format="76" series="1">
      <pivotArea type="data" outline="0" fieldPosition="0">
        <references count="2">
          <reference field="4294967294" count="1" selected="0">
            <x v="0"/>
          </reference>
          <reference field="0" count="1" selected="0">
            <x v="17"/>
          </reference>
        </references>
      </pivotArea>
    </chartFormat>
    <chartFormat chart="3" format="77" series="1">
      <pivotArea type="data" outline="0" fieldPosition="0">
        <references count="2">
          <reference field="4294967294" count="1" selected="0">
            <x v="0"/>
          </reference>
          <reference field="0" count="1" selected="0">
            <x v="18"/>
          </reference>
        </references>
      </pivotArea>
    </chartFormat>
    <chartFormat chart="3" format="78" series="1">
      <pivotArea type="data" outline="0" fieldPosition="0">
        <references count="2">
          <reference field="4294967294" count="1" selected="0">
            <x v="0"/>
          </reference>
          <reference field="0" count="1" selected="0">
            <x v="19"/>
          </reference>
        </references>
      </pivotArea>
    </chartFormat>
    <chartFormat chart="3" format="79" series="1">
      <pivotArea type="data" outline="0" fieldPosition="0">
        <references count="2">
          <reference field="4294967294" count="1" selected="0">
            <x v="0"/>
          </reference>
          <reference field="0" count="1" selected="0">
            <x v="20"/>
          </reference>
        </references>
      </pivotArea>
    </chartFormat>
    <chartFormat chart="3" format="80" series="1">
      <pivotArea type="data" outline="0" fieldPosition="0">
        <references count="2">
          <reference field="4294967294" count="1" selected="0">
            <x v="0"/>
          </reference>
          <reference field="0" count="1" selected="0">
            <x v="21"/>
          </reference>
        </references>
      </pivotArea>
    </chartFormat>
    <chartFormat chart="3" format="81" series="1">
      <pivotArea type="data" outline="0" fieldPosition="0">
        <references count="2">
          <reference field="4294967294" count="1" selected="0">
            <x v="0"/>
          </reference>
          <reference field="0" count="1" selected="0">
            <x v="22"/>
          </reference>
        </references>
      </pivotArea>
    </chartFormat>
    <chartFormat chart="3" format="82" series="1">
      <pivotArea type="data" outline="0" fieldPosition="0">
        <references count="2">
          <reference field="4294967294" count="1" selected="0">
            <x v="0"/>
          </reference>
          <reference field="0" count="1" selected="0">
            <x v="23"/>
          </reference>
        </references>
      </pivotArea>
    </chartFormat>
    <chartFormat chart="3" format="83" series="1">
      <pivotArea type="data" outline="0" fieldPosition="0">
        <references count="2">
          <reference field="4294967294" count="1" selected="0">
            <x v="0"/>
          </reference>
          <reference field="0" count="1" selected="0">
            <x v="24"/>
          </reference>
        </references>
      </pivotArea>
    </chartFormat>
    <chartFormat chart="3" format="84" series="1">
      <pivotArea type="data" outline="0" fieldPosition="0">
        <references count="2">
          <reference field="4294967294" count="1" selected="0">
            <x v="0"/>
          </reference>
          <reference field="0" count="1" selected="0">
            <x v="25"/>
          </reference>
        </references>
      </pivotArea>
    </chartFormat>
    <chartFormat chart="3" format="85" series="1">
      <pivotArea type="data" outline="0" fieldPosition="0">
        <references count="2">
          <reference field="4294967294" count="1" selected="0">
            <x v="0"/>
          </reference>
          <reference field="0" count="1" selected="0">
            <x v="26"/>
          </reference>
        </references>
      </pivotArea>
    </chartFormat>
    <chartFormat chart="3" format="86" series="1">
      <pivotArea type="data" outline="0" fieldPosition="0">
        <references count="2">
          <reference field="4294967294" count="1" selected="0">
            <x v="0"/>
          </reference>
          <reference field="0" count="1" selected="0">
            <x v="27"/>
          </reference>
        </references>
      </pivotArea>
    </chartFormat>
    <chartFormat chart="3" format="87" series="1">
      <pivotArea type="data" outline="0" fieldPosition="0">
        <references count="2">
          <reference field="4294967294" count="1" selected="0">
            <x v="0"/>
          </reference>
          <reference field="0" count="1" selected="0">
            <x v="28"/>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7FA4090-9632-4F1B-B281-0CA42BC9B147}" name="PivotTable6" cacheId="8" applyNumberFormats="0" applyBorderFormats="0" applyFontFormats="0" applyPatternFormats="0" applyAlignmentFormats="0" applyWidthHeightFormats="1" dataCaption="Funding (Current)" tag="81b2198d-bdca-4815-bce0-d8f1ab55998c" updatedVersion="8" minRefreshableVersion="3" useAutoFormatting="1" itemPrintTitles="1" createdVersion="8" indent="0" outline="1" outlineData="1" multipleFieldFilters="0" chartFormat="6">
  <location ref="AY11:BB12" firstHeaderRow="0" firstDataRow="1" firstDataCol="0"/>
  <pivotFields count="4">
    <pivotField dataField="1" subtotalTop="0" showAll="0" defaultSubtotal="0"/>
    <pivotField dataField="1" subtotalTop="0" showAll="0" defaultSubtotal="0"/>
    <pivotField dataField="1" subtotalTop="0" showAll="0" defaultSubtotal="0"/>
    <pivotField dataField="1" subtotalTop="0" showAll="0" defaultSubtotal="0"/>
  </pivotFields>
  <rowItems count="1">
    <i/>
  </rowItems>
  <colFields count="1">
    <field x="-2"/>
  </colFields>
  <colItems count="4">
    <i>
      <x/>
    </i>
    <i i="1">
      <x v="1"/>
    </i>
    <i i="2">
      <x v="2"/>
    </i>
    <i i="3">
      <x v="3"/>
    </i>
  </colItems>
  <dataFields count="4">
    <dataField fld="0" subtotal="count" baseField="0" baseItem="0"/>
    <dataField fld="1" subtotal="count" baseField="0" baseItem="0"/>
    <dataField fld="2" subtotal="count" baseField="0" baseItem="0"/>
    <dataField fld="3" subtotal="count" baseField="0" baseItem="0"/>
  </dataFields>
  <chartFormats count="4">
    <chartFormat chart="5" format="8" series="1">
      <pivotArea type="data" outline="0" fieldPosition="0">
        <references count="1">
          <reference field="4294967294" count="1" selected="0">
            <x v="0"/>
          </reference>
        </references>
      </pivotArea>
    </chartFormat>
    <chartFormat chart="5" format="9" series="1">
      <pivotArea type="data" outline="0" fieldPosition="0">
        <references count="1">
          <reference field="4294967294" count="1" selected="0">
            <x v="1"/>
          </reference>
        </references>
      </pivotArea>
    </chartFormat>
    <chartFormat chart="5" format="10" series="1">
      <pivotArea type="data" outline="0" fieldPosition="0">
        <references count="1">
          <reference field="4294967294" count="1" selected="0">
            <x v="2"/>
          </reference>
        </references>
      </pivotArea>
    </chartFormat>
    <chartFormat chart="5" format="11" series="1">
      <pivotArea type="data" outline="0" fieldPosition="0">
        <references count="1">
          <reference field="4294967294" count="1" selected="0">
            <x v="3"/>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53B1374B-E024-4613-8200-748690B09ABC}" name="PivotTable15" cacheId="14" applyNumberFormats="0" applyBorderFormats="0" applyFontFormats="0" applyPatternFormats="0" applyAlignmentFormats="0" applyWidthHeightFormats="1" dataCaption="Slots Funded (Current)" tag="f68a2653-fe61-4773-8ae7-12528e8b7b70" updatedVersion="8" minRefreshableVersion="3" useAutoFormatting="1" subtotalHiddenItems="1" itemPrintTitles="1" createdVersion="8" indent="0" outline="1" outlineData="1" multipleFieldFilters="0" chartFormat="5">
  <location ref="AN3:AO4" firstHeaderRow="0" firstDataRow="1" firstDataCol="0"/>
  <pivotFields count="2">
    <pivotField dataField="1" subtotalTop="0" showAll="0" defaultSubtotal="0"/>
    <pivotField dataField="1" subtotalTop="0" showAll="0" defaultSubtotal="0"/>
  </pivotFields>
  <rowItems count="1">
    <i/>
  </rowItems>
  <colFields count="1">
    <field x="-2"/>
  </colFields>
  <colItems count="2">
    <i>
      <x/>
    </i>
    <i i="1">
      <x v="1"/>
    </i>
  </colItems>
  <dataFields count="2">
    <dataField fld="0" subtotal="count" baseField="0" baseItem="0"/>
    <dataField fld="1" subtotal="count" baseField="0" baseItem="0"/>
  </dataFields>
  <chartFormats count="3">
    <chartFormat chart="1"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378BF03-7D77-4983-B360-4FF0474279C3}" name="PivotTable8" cacheId="10" dataOnRows="1" applyNumberFormats="0" applyBorderFormats="0" applyFontFormats="0" applyPatternFormats="0" applyAlignmentFormats="0" applyWidthHeightFormats="1" dataCaption="Funded Projects " tag="d437e540-e49b-4cc4-b7d7-7773deaa394a" updatedVersion="8" minRefreshableVersion="3" itemPrintTitles="1" createdVersion="8" indent="0" outline="1" outlineData="1" multipleFieldFilters="0">
  <location ref="I19:J21" firstHeaderRow="1" firstDataRow="1" firstDataCol="1"/>
  <pivotFields count="2">
    <pivotField dataField="1" subtotalTop="0" showAll="0" defaultSubtotal="0"/>
    <pivotField dataField="1" subtotalTop="0" showAll="0" defaultSubtotal="0"/>
  </pivotFields>
  <rowFields count="1">
    <field x="-2"/>
  </rowFields>
  <rowItems count="2">
    <i>
      <x/>
    </i>
    <i i="1">
      <x v="1"/>
    </i>
  </rowItems>
  <colItems count="1">
    <i/>
  </colItems>
  <dataFields count="2">
    <dataField fld="0" subtotal="count" baseField="0" baseItem="0"/>
    <dataField fld="1" subtotal="count" baseField="0" baseItem="0"/>
  </dataField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7DDD1AC-474D-4C80-B9BF-51ABF04B2229}" name="PivotTable1" cacheId="3" dataOnRows="1" applyNumberFormats="0" applyBorderFormats="0" applyFontFormats="0" applyPatternFormats="0" applyAlignmentFormats="0" applyWidthHeightFormats="1" dataCaption="Score Stats" tag="ee6aa7bc-a2ed-4ee7-8f2e-2c9830b553b6" updatedVersion="8" minRefreshableVersion="3" itemPrintTitles="1" createdVersion="8" indent="0" outline="1" outlineData="1" multipleFieldFilters="0">
  <location ref="B3:C7" firstHeaderRow="1" firstDataRow="1" firstDataCol="1"/>
  <pivotFields count="4">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2"/>
  </rowFields>
  <rowItems count="4">
    <i>
      <x/>
    </i>
    <i i="1">
      <x v="1"/>
    </i>
    <i i="2">
      <x v="2"/>
    </i>
    <i i="3">
      <x v="3"/>
    </i>
  </rowItems>
  <colItems count="1">
    <i/>
  </colItems>
  <dataFields count="4">
    <dataField fld="0" subtotal="count" baseField="0" baseItem="0"/>
    <dataField fld="1" subtotal="count" baseField="0" baseItem="0"/>
    <dataField fld="2" subtotal="count" baseField="0" baseItem="0"/>
    <dataField fld="3" subtotal="count" baseField="0" baseItem="0"/>
  </dataField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C28EFEC-8579-443B-9C6E-B2E8E3A7EF25}" name="PivotTable4" cacheId="6" dataOnRows="1" applyNumberFormats="0" applyBorderFormats="0" applyFontFormats="0" applyPatternFormats="0" applyAlignmentFormats="0" applyWidthHeightFormats="1" dataCaption="Funding" tag="2cab7e59-e4a6-430c-8d9b-435a5920cf99" updatedVersion="8" minRefreshableVersion="3" itemPrintTitles="1" createdVersion="8" indent="0" outline="1" outlineData="1" multipleFieldFilters="0">
  <location ref="I9:J13" firstHeaderRow="1" firstDataRow="1" firstDataCol="1"/>
  <pivotFields count="4">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2"/>
  </rowFields>
  <rowItems count="4">
    <i>
      <x/>
    </i>
    <i i="1">
      <x v="1"/>
    </i>
    <i i="2">
      <x v="2"/>
    </i>
    <i i="3">
      <x v="3"/>
    </i>
  </rowItems>
  <colItems count="1">
    <i/>
  </colItems>
  <dataFields count="4">
    <dataField fld="0" subtotal="count" baseField="0" baseItem="0"/>
    <dataField fld="1" subtotal="count" baseField="0" baseItem="0"/>
    <dataField fld="2" subtotal="count" baseField="0" baseItem="0"/>
    <dataField fld="3" subtotal="count" baseField="0" baseItem="0"/>
  </dataField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F09BDA-558B-44CD-8371-78DC8F48FFB4}" name="PivotTable10" cacheId="12" applyNumberFormats="0" applyBorderFormats="0" applyFontFormats="0" applyPatternFormats="0" applyAlignmentFormats="0" applyWidthHeightFormats="1" dataCaption="Values" tag="122d88d2-1013-49c3-9ab9-e94a0f520527" updatedVersion="8" minRefreshableVersion="3" subtotalHiddenItems="1" itemPrintTitles="1" createdVersion="8" indent="0" outline="1" outlineData="1" multipleFieldFilters="0" rowHeaderCaption="Project">
  <location ref="S12:W42" firstHeaderRow="0" firstDataRow="1" firstDataCol="1"/>
  <pivotFields count="5">
    <pivotField dataField="1" subtotalTop="0" showAll="0" defaultSubtotal="0"/>
    <pivotField dataField="1" subtotalTop="0" showAll="0" defaultSubtotal="0"/>
    <pivotField dataField="1" subtotalTop="0" showAll="0" defaultSubtotal="0"/>
    <pivotField dataField="1" subtotalTop="0" showAll="0" defaultSubtotal="0"/>
    <pivotField axis="axisRow" allDrilled="1" subtotalTop="0" showAll="0" dataSourceSort="1" defaultSubtotal="0">
      <items count="29">
        <item x="0" e="0"/>
        <item x="1" e="0"/>
        <item x="2" e="0"/>
        <item x="3" e="0"/>
        <item x="4" e="0"/>
        <item x="5" e="0"/>
        <item x="6" e="0"/>
        <item x="7" e="0"/>
        <item x="8" e="0"/>
        <item x="9" e="0"/>
        <item x="10" e="0"/>
        <item x="11" e="0"/>
        <item x="12" e="0"/>
        <item x="13" e="0"/>
        <item x="14" e="0"/>
        <item x="15" e="0"/>
        <item x="16" e="0"/>
        <item x="17" e="0"/>
        <item x="18" e="0"/>
        <item x="19" e="0"/>
        <item x="20" e="0"/>
        <item x="21" e="0"/>
        <item x="22" e="0"/>
        <item x="23" e="0"/>
        <item x="24" e="0"/>
        <item x="25" e="0"/>
        <item x="26" e="0"/>
        <item x="27" e="0"/>
        <item x="28" e="0"/>
      </items>
    </pivotField>
  </pivotFields>
  <rowFields count="1">
    <field x="4"/>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Fields count="1">
    <field x="-2"/>
  </colFields>
  <colItems count="4">
    <i>
      <x/>
    </i>
    <i i="1">
      <x v="1"/>
    </i>
    <i i="2">
      <x v="2"/>
    </i>
    <i i="3">
      <x v="3"/>
    </i>
  </colItems>
  <dataFields count="4">
    <dataField fld="0" subtotal="count" baseField="0" baseItem="0"/>
    <dataField fld="1" subtotal="count" baseField="0" baseItem="0"/>
    <dataField fld="2" subtotal="count" baseField="0" baseItem="0"/>
    <dataField fld="3" subtotal="count" baseField="0" baseItem="0"/>
  </dataField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8"/>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activeTabTopLevelEntity name="[Strategie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93660BB-A523-445B-9A34-7BEFD3FB4606}" name="PivotTable7" cacheId="9" dataOnRows="1" applyNumberFormats="0" applyBorderFormats="0" applyFontFormats="0" applyPatternFormats="0" applyAlignmentFormats="0" applyWidthHeightFormats="1" dataCaption="Requested Projects" tag="4a4f73e1-2e5e-48de-a2d0-a7a601e32bc2" updatedVersion="8" minRefreshableVersion="3" itemPrintTitles="1" createdVersion="8" indent="0" outline="1" outlineData="1" multipleFieldFilters="0">
  <location ref="I15:J17" firstHeaderRow="1" firstDataRow="1" firstDataCol="1"/>
  <pivotFields count="2">
    <pivotField dataField="1" subtotalTop="0" showAll="0" defaultSubtotal="0"/>
    <pivotField dataField="1" subtotalTop="0" showAll="0" defaultSubtotal="0"/>
  </pivotFields>
  <rowFields count="1">
    <field x="-2"/>
  </rowFields>
  <rowItems count="2">
    <i>
      <x/>
    </i>
    <i i="1">
      <x v="1"/>
    </i>
  </rowItems>
  <colItems count="1">
    <i/>
  </colItems>
  <dataFields count="2">
    <dataField fld="0" subtotal="count" baseField="0" baseItem="0"/>
    <dataField fld="1" subtotal="count" baseField="0" baseItem="0"/>
  </dataField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47C47C-806E-4512-BA0F-24A527E681C1}" name="PivotTable9" cacheId="11" applyNumberFormats="0" applyBorderFormats="0" applyFontFormats="0" applyPatternFormats="0" applyAlignmentFormats="0" applyWidthHeightFormats="1" dataCaption="Values" tag="40359fff-4ebe-4eb4-b62a-c81c43802b45" updatedVersion="8" minRefreshableVersion="3" itemPrintTitles="1" createdVersion="8" indent="0" outline="1" outlineData="1" multipleFieldFilters="0" rowHeaderCaption="Zip Code">
  <location ref="S3:U9" firstHeaderRow="0" firstDataRow="1" firstDataCol="1"/>
  <pivotFields count="3">
    <pivotField axis="axisRow" allDrilled="1" subtotalTop="0" showAll="0" sortType="descending" defaultSubtotal="0" defaultAttributeDrillState="1">
      <items count="5">
        <item x="0"/>
        <item x="1"/>
        <item x="2"/>
        <item x="3"/>
        <item x="4"/>
      </items>
      <autoSortScope>
        <pivotArea dataOnly="0" outline="0" fieldPosition="0">
          <references count="1">
            <reference field="4294967294" count="1" selected="0">
              <x v="1"/>
            </reference>
          </references>
        </pivotArea>
      </autoSortScope>
    </pivotField>
    <pivotField dataField="1" subtotalTop="0" showAll="0" defaultSubtotal="0"/>
    <pivotField dataField="1" subtotalTop="0" showAll="0" defaultSubtotal="0"/>
  </pivotFields>
  <rowFields count="1">
    <field x="0"/>
  </rowFields>
  <rowItems count="6">
    <i>
      <x v="1"/>
    </i>
    <i>
      <x v="2"/>
    </i>
    <i>
      <x v="4"/>
    </i>
    <i>
      <x/>
    </i>
    <i>
      <x v="3"/>
    </i>
    <i t="grand">
      <x/>
    </i>
  </rowItems>
  <colFields count="1">
    <field x="-2"/>
  </colFields>
  <colItems count="2">
    <i>
      <x/>
    </i>
    <i i="1">
      <x v="1"/>
    </i>
  </colItems>
  <dataFields count="2">
    <dataField fld="1" subtotal="count" baseField="0" baseItem="0"/>
    <dataField fld="2" subtotal="count" baseField="0" baseItem="0"/>
  </dataField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2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476B903-8B6C-4F95-9C6E-8E1418ED9092}" name="PivotTable5" cacheId="7" dataOnRows="1" applyNumberFormats="0" applyBorderFormats="0" applyFontFormats="0" applyPatternFormats="0" applyAlignmentFormats="0" applyWidthHeightFormats="1" dataCaption="Requests" tag="0e5b31d9-b461-4dec-a23b-2acc7941a2a5" updatedVersion="8" minRefreshableVersion="3" itemPrintTitles="1" createdVersion="8" indent="0" outline="1" outlineData="1" multipleFieldFilters="0" chartFormat="4">
  <location ref="I3:J7" firstHeaderRow="1" firstDataRow="1" firstDataCol="1"/>
  <pivotFields count="4">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2"/>
  </rowFields>
  <rowItems count="4">
    <i>
      <x/>
    </i>
    <i i="1">
      <x v="1"/>
    </i>
    <i i="2">
      <x v="2"/>
    </i>
    <i i="3">
      <x v="3"/>
    </i>
  </rowItems>
  <colItems count="1">
    <i/>
  </colItems>
  <dataFields count="4">
    <dataField fld="0" subtotal="count" baseField="0" baseItem="0"/>
    <dataField fld="1" subtotal="count" baseField="0" baseItem="0"/>
    <dataField fld="2" subtotal="count" baseField="0" baseItem="0"/>
    <dataField fld="3" subtotal="count" baseField="0" baseItem="0"/>
  </dataFields>
  <chartFormats count="4">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series="1">
      <pivotArea type="data" outline="0" fieldPosition="0">
        <references count="1">
          <reference field="4294967294" count="1" selected="0">
            <x v="2"/>
          </reference>
        </references>
      </pivotArea>
    </chartFormat>
    <chartFormat chart="3" format="3" series="1">
      <pivotArea type="data" outline="0" fieldPosition="0">
        <references count="1">
          <reference field="4294967294" count="1" selected="0">
            <x v="3"/>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092CD86-BBE1-4C84-85E6-E61026704781}" name="PivotTable13" cacheId="0" applyNumberFormats="0" applyBorderFormats="0" applyFontFormats="0" applyPatternFormats="0" applyAlignmentFormats="0" applyWidthHeightFormats="1" dataCaption="Values" tag="0230b0f0-9c48-44e9-938c-01d574ee3d2a" updatedVersion="8" minRefreshableVersion="3" useAutoFormatting="1" itemPrintTitles="1" createdVersion="8" indent="0" outline="1" outlineData="1" multipleFieldFilters="0" chartFormat="2">
  <location ref="AR21:AS27" firstHeaderRow="1" firstDataRow="1" firstDataCol="1"/>
  <pivotFields count="2">
    <pivotField axis="axisRow" allDrilled="1" subtotalTop="0" showAll="0" dataSourceSort="1" defaultSubtotal="0" defaultAttributeDrillState="1">
      <items count="5">
        <item x="0"/>
        <item x="1"/>
        <item x="2"/>
        <item x="3"/>
        <item x="4"/>
      </items>
    </pivotField>
    <pivotField dataField="1" subtotalTop="0" showAll="0" defaultSubtotal="0"/>
  </pivotFields>
  <rowFields count="1">
    <field x="0"/>
  </rowFields>
  <rowItems count="6">
    <i>
      <x/>
    </i>
    <i>
      <x v="1"/>
    </i>
    <i>
      <x v="2"/>
    </i>
    <i>
      <x v="3"/>
    </i>
    <i>
      <x v="4"/>
    </i>
    <i t="grand">
      <x/>
    </i>
  </rowItems>
  <colItems count="1">
    <i/>
  </colItems>
  <dataFields count="1">
    <dataField fld="1" subtotal="count" baseField="0" baseItem="0"/>
  </dataFields>
  <chartFormats count="6">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0" count="1" selected="0">
            <x v="4"/>
          </reference>
        </references>
      </pivotArea>
    </chartFormat>
    <chartFormat chart="1" format="2">
      <pivotArea type="data" outline="0" fieldPosition="0">
        <references count="2">
          <reference field="4294967294" count="1" selected="0">
            <x v="0"/>
          </reference>
          <reference field="0" count="1" selected="0">
            <x v="0"/>
          </reference>
        </references>
      </pivotArea>
    </chartFormat>
    <chartFormat chart="1" format="3">
      <pivotArea type="data" outline="0" fieldPosition="0">
        <references count="2">
          <reference field="4294967294" count="1" selected="0">
            <x v="0"/>
          </reference>
          <reference field="0" count="1" selected="0">
            <x v="1"/>
          </reference>
        </references>
      </pivotArea>
    </chartFormat>
    <chartFormat chart="1" format="4">
      <pivotArea type="data" outline="0" fieldPosition="0">
        <references count="2">
          <reference field="4294967294" count="1" selected="0">
            <x v="0"/>
          </reference>
          <reference field="0" count="1" selected="0">
            <x v="2"/>
          </reference>
        </references>
      </pivotArea>
    </chartFormat>
    <chartFormat chart="1" format="5">
      <pivotArea type="data" outline="0" fieldPosition="0">
        <references count="2">
          <reference field="4294967294" count="1" selected="0">
            <x v="0"/>
          </reference>
          <reference field="0" count="1" selected="0">
            <x v="3"/>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trategies Filter]"/>
        <x15:activeTabTopLevelEntity name="[Strategies  Request]"/>
        <x15:activeTabTopLevelEntity name="[Strategie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31DFB9-094D-4608-8A2D-97AF20858889}" name="PivotTable14" cacheId="2" dataOnRows="1" applyNumberFormats="0" applyBorderFormats="0" applyFontFormats="0" applyPatternFormats="0" applyAlignmentFormats="0" applyWidthHeightFormats="1" dataCaption="Slots Funded (Current)" tag="54e23585-5465-4773-85cd-96d731a55148" updatedVersion="8" minRefreshableVersion="3" useAutoFormatting="1" subtotalHiddenItems="1" itemPrintTitles="1" createdVersion="8" indent="0" outline="1" outlineData="1" multipleFieldFilters="0" chartFormat="3">
  <location ref="AH3:AI7" firstHeaderRow="1" firstDataRow="1" firstDataCol="1"/>
  <pivotFields count="4">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2"/>
  </rowFields>
  <rowItems count="4">
    <i>
      <x/>
    </i>
    <i i="1">
      <x v="1"/>
    </i>
    <i i="2">
      <x v="2"/>
    </i>
    <i i="3">
      <x v="3"/>
    </i>
  </rowItems>
  <colItems count="1">
    <i/>
  </colItems>
  <dataFields count="4">
    <dataField fld="0" subtotal="count" baseField="0" baseItem="0"/>
    <dataField fld="1" subtotal="count" baseField="0" baseItem="0"/>
    <dataField fld="2" subtotal="count" baseField="0" baseItem="0"/>
    <dataField fld="3" subtotal="count" baseField="0" baseItem="0"/>
  </dataFields>
  <chartFormats count="2">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F6CF06E-FC7D-4B36-868B-71F70F5BFB7A}" name="PivotTable12" cacheId="1" dataOnRows="1" applyNumberFormats="0" applyBorderFormats="0" applyFontFormats="0" applyPatternFormats="0" applyAlignmentFormats="0" applyWidthHeightFormats="1" dataCaption="Aggregate Amounts by Strategy" tag="6abb90da-f19e-4aa7-8f6d-c9be6eccdd3f" updatedVersion="8" minRefreshableVersion="3" useAutoFormatting="1" subtotalHiddenItems="1" itemPrintTitles="1" createdVersion="8" indent="0" outline="1" outlineData="1" multipleFieldFilters="0" chartFormat="3">
  <location ref="W3:X7" firstHeaderRow="1" firstDataRow="1" firstDataCol="1"/>
  <pivotFields count="6">
    <pivotField allDrilled="1" subtotalTop="0" showAll="0" dataSourceSort="1" defaultSubtotal="0" defaultAttributeDrillState="1"/>
    <pivotField dataField="1" subtotalTop="0" showAll="0" defaultSubtotal="0"/>
    <pivotField dataField="1" subtotalTop="0" showAll="0" defaultSubtotal="0"/>
    <pivotField dataField="1" subtotalTop="0" showAll="0" defaultSubtotal="0"/>
    <pivotField dataField="1" subtotalTop="0" showAll="0" defaultSubtotal="0"/>
    <pivotField allDrilled="1" subtotalTop="0" showAll="0" dataSourceSort="1" defaultSubtotal="0" defaultAttributeDrillState="1"/>
  </pivotFields>
  <rowFields count="1">
    <field x="-2"/>
  </rowFields>
  <rowItems count="4">
    <i>
      <x/>
    </i>
    <i i="1">
      <x v="1"/>
    </i>
    <i i="2">
      <x v="2"/>
    </i>
    <i i="3">
      <x v="3"/>
    </i>
  </rowItems>
  <colItems count="1">
    <i/>
  </colItems>
  <dataFields count="4">
    <dataField fld="1" subtotal="count" baseField="0" baseItem="0"/>
    <dataField fld="2" subtotal="count" baseField="0" baseItem="0"/>
    <dataField fld="3" subtotal="count" baseField="0" baseItem="0"/>
    <dataField fld="4" subtotal="count" baseField="0" baseItem="0"/>
  </dataFields>
  <formats count="1">
    <format dxfId="2">
      <pivotArea outline="0" collapsedLevelsAreSubtotals="1" fieldPosition="0"/>
    </format>
  </formats>
  <pivotHierarchies count="72">
    <pivotHierarchy dragToData="1"/>
    <pivotHierarchy dragToData="1"/>
    <pivotHierarchy dragToData="1"/>
    <pivotHierarchy dragToData="1"/>
    <pivotHierarchy multipleItemSelectionAllowed="1" dragToData="1">
      <members count="1" level="1">
        <member name="[Strategies].[Value].&amp;[Develop/diversify early childhood workforce]"/>
      </members>
    </pivotHierarchy>
    <pivotHierarchy dragToData="1"/>
    <pivotHierarchy dragToData="1"/>
    <pivotHierarchy multipleItemSelectionAllowed="1" dragToData="1">
      <members count="1" level="1">
        <member name="[Strategies Filter].[Value].&amp;[Develop/diversify early childhood workforce]"/>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trategies]"/>
        <x15:activeTabTopLevelEntity name="[Strategies Filte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DD25C84-52E0-427F-A8C8-3B4DBF27CFBF}" name="PivotTable3" cacheId="5" applyNumberFormats="0" applyBorderFormats="0" applyFontFormats="0" applyPatternFormats="0" applyAlignmentFormats="0" applyWidthHeightFormats="1" dataCaption="Requests" tag="52d3f346-6276-457f-a5d2-d6b0364438af" updatedVersion="8" minRefreshableVersion="3" useAutoFormatting="1" itemPrintTitles="1" createdVersion="8" indent="0" outline="1" outlineData="1" multipleFieldFilters="0" chartFormat="7">
  <location ref="AR10:AU11" firstHeaderRow="0" firstDataRow="1" firstDataCol="0"/>
  <pivotFields count="4">
    <pivotField dataField="1" subtotalTop="0" showAll="0" defaultSubtotal="0"/>
    <pivotField dataField="1" subtotalTop="0" showAll="0" defaultSubtotal="0"/>
    <pivotField dataField="1" subtotalTop="0" showAll="0" defaultSubtotal="0"/>
    <pivotField dataField="1" subtotalTop="0" showAll="0" defaultSubtotal="0"/>
  </pivotFields>
  <rowItems count="1">
    <i/>
  </rowItems>
  <colFields count="1">
    <field x="-2"/>
  </colFields>
  <colItems count="4">
    <i>
      <x/>
    </i>
    <i i="1">
      <x v="1"/>
    </i>
    <i i="2">
      <x v="2"/>
    </i>
    <i i="3">
      <x v="3"/>
    </i>
  </colItems>
  <dataFields count="4">
    <dataField fld="0" subtotal="count" baseField="0" baseItem="0"/>
    <dataField fld="1" subtotal="count" baseField="0" baseItem="0"/>
    <dataField fld="2" subtotal="count" baseField="0" baseItem="0"/>
    <dataField fld="3" subtotal="count" baseField="0" baseItem="0"/>
  </dataFields>
  <chartFormats count="4">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series="1">
      <pivotArea type="data" outline="0" fieldPosition="0">
        <references count="1">
          <reference field="4294967294" count="1" selected="0">
            <x v="2"/>
          </reference>
        </references>
      </pivotArea>
    </chartFormat>
    <chartFormat chart="3" format="3" series="1">
      <pivotArea type="data" outline="0" fieldPosition="0">
        <references count="1">
          <reference field="4294967294" count="1" selected="0">
            <x v="3"/>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Medium1"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3BE5867-897A-4C5C-8F21-7F4FE514B7F7}" name="PivotTable16" cacheId="13" applyNumberFormats="0" applyBorderFormats="0" applyFontFormats="0" applyPatternFormats="0" applyAlignmentFormats="0" applyWidthHeightFormats="1" dataCaption="Slots Funded (Current)" tag="cb6b115a-8985-45bc-ac31-be1ac2760a45" updatedVersion="8" minRefreshableVersion="3" useAutoFormatting="1" subtotalHiddenItems="1" itemPrintTitles="1" createdVersion="8" indent="0" outline="1" outlineData="1" multipleFieldFilters="0" chartFormat="4">
  <location ref="AN9:AO10" firstHeaderRow="0" firstDataRow="1" firstDataCol="0"/>
  <pivotFields count="2">
    <pivotField dataField="1" subtotalTop="0" showAll="0" defaultSubtotal="0"/>
    <pivotField dataField="1" subtotalTop="0" showAll="0" defaultSubtotal="0"/>
  </pivotFields>
  <rowItems count="1">
    <i/>
  </rowItems>
  <colFields count="1">
    <field x="-2"/>
  </colFields>
  <colItems count="2">
    <i>
      <x/>
    </i>
    <i i="1">
      <x v="1"/>
    </i>
  </colItems>
  <dataFields count="2">
    <dataField fld="0" subtotal="count" baseField="0" baseItem="0"/>
    <dataField fld="1" subtotal="count" baseField="0" baseItem="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Hierarchies count="7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lue" xr10:uid="{DEA4EA8A-689E-463B-8AEC-6E4DA68A7646}" sourceName="[Strategies Filter].[Value]">
  <pivotTables>
    <pivotTable tabId="8" name="PivotTable12"/>
  </pivotTables>
  <data>
    <olap pivotCacheId="1060577923">
      <levels count="2">
        <level uniqueName="[Strategies Filter].[Value].[(All)]" sourceCaption="(All)" count="0"/>
        <level uniqueName="[Strategies Filter].[Value].[Value]" sourceCaption="Value" count="5">
          <ranges>
            <range startItem="0">
              <i n="[Strategies Filter].[Value].&amp;[Develop/diversify early childhood workforce]" c="Develop/diversify early childhood workforce"/>
              <i n="[Strategies Filter].[Value].&amp;[Enhance effectiveness of overall system of early care and education]" c="Enhance effectiveness of overall system of early care and education"/>
              <i n="[Strategies Filter].[Value].&amp;[Increase quality]" c="Increase quality"/>
              <i n="[Strategies Filter].[Value].&amp;[Increase slots for enrollment]" c="Increase slots for enrollment"/>
              <i n="[Strategies Filter].[Value].&amp;[Support families]" c="Support families"/>
            </range>
          </ranges>
        </level>
      </levels>
      <selections count="1">
        <selection n="[Strategies Filter].[Value].&amp;[Develop/diversify early childhood workforc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lected Strategy" xr10:uid="{FE238F68-D18B-464D-9B74-60599E568CD2}" cache="Slicer_Value" caption="Value" level="1" style="SlicerStyleDark3" rowHeight="22013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31F1A5-8F85-44EF-BC51-6929BFCE4F23}" name="Table1" displayName="Table1" ref="A6:V35" totalsRowShown="0" headerRowDxfId="24" dataDxfId="23" dataCellStyle="Currency">
  <autoFilter ref="A6:V35" xr:uid="{C631F1A5-8F85-44EF-BC51-6929BFCE4F23}"/>
  <tableColumns count="22">
    <tableColumn id="1" xr3:uid="{D5B4DA76-9F4F-466E-BE37-740D9C387AFF}" name="Organization" dataDxfId="22"/>
    <tableColumn id="2" xr3:uid="{0C4E5986-0210-4FB6-A467-BD9A8BAF6A03}" name="Requested" dataDxfId="21"/>
    <tableColumn id="3" xr3:uid="{22086812-B762-46A5-AC86-EA89848FD8AA}" name="Score" dataDxfId="20"/>
    <tableColumn id="4" xr3:uid="{46E8F20C-D777-4E22-93F6-1140A024DE5C}" name="Funding Amount" dataDxfId="19"/>
    <tableColumn id="5" xr3:uid="{99909F6F-4B42-4A06-BFC1-89D5D487081C}" name="% Funded" dataDxfId="18"/>
    <tableColumn id="6" xr3:uid="{69E90AE7-98DD-432E-9E18-982682BD11BD}" name="# Recommend Funding" dataDxfId="17"/>
    <tableColumn id="7" xr3:uid="{CA224D28-9025-4F77-9419-6542873214D8}" name="# Scored" dataDxfId="16"/>
    <tableColumn id="8" xr3:uid="{229F5305-0042-4E74-9246-E6FA8D6B419A}" name="% Recommend" dataDxfId="15" dataCellStyle="Percent">
      <calculatedColumnFormula>F7/G7</calculatedColumnFormula>
    </tableColumn>
    <tableColumn id="9" xr3:uid="{0B2D42F2-8F84-49B2-A84E-A9A52C5631D5}" name="Slots"/>
    <tableColumn id="22" xr3:uid="{2BD60704-7E9B-480D-9001-5E3A0DD24DE9}" name="Existing Slots" dataDxfId="14"/>
    <tableColumn id="21" xr3:uid="{5E9723FE-E166-4F6A-AB3D-A102A1415247}" name="New Slots" dataDxfId="13"/>
    <tableColumn id="10" xr3:uid="{8017CBBB-5D8E-490F-A44C-B8BC6472000E}" name="Open existing slots due to staffing" dataDxfId="12"/>
    <tableColumn id="11" xr3:uid="{96CE7805-0107-45B2-A9F7-D77B21FB6D80}" name="# Recommend multi-year funding" dataDxfId="11"/>
    <tableColumn id="12" xr3:uid="{A04F8E9B-F546-478F-B00F-B5C9F7ACD0D5}" name="Multi-year Request?" dataDxfId="10"/>
    <tableColumn id="13" xr3:uid="{42D9E5E6-3F89-431E-98D9-443E7B4146D6}" name="Multi-year Year 2" dataDxfId="9" dataCellStyle="Currency"/>
    <tableColumn id="14" xr3:uid="{CD3F0DC7-1285-4243-9C47-65A5D12281C2}" name="Multi-year Year 3" dataDxfId="8" dataCellStyle="Currency"/>
    <tableColumn id="15" xr3:uid="{EC1B00C1-DA3D-4C95-9798-F43D1578066B}" name="Zip Code" dataDxfId="7"/>
    <tableColumn id="16" xr3:uid="{AEAA2470-8C41-4CEE-B906-E2159CACEE8E}" name="Unspent Funds FY20" dataDxfId="6" dataCellStyle="Currency"/>
    <tableColumn id="17" xr3:uid="{0956ADBD-F8F7-46AC-9E91-AAA16A1247F5}" name="Unspent Funds FY21" dataDxfId="5" dataCellStyle="Currency"/>
    <tableColumn id="18" xr3:uid="{CB08DF36-C07D-4452-B087-1D0EDB897244}" name="Unspent Funds FY22" dataDxfId="4" dataCellStyle="Currency"/>
    <tableColumn id="19" xr3:uid="{371309E1-C13C-4938-8072-E5920016485B}" name="Unspent Funds FY23"/>
    <tableColumn id="20" xr3:uid="{AFF83A8D-5F16-4B22-A6EA-1ACEDE59C4F8}" name="Strategy" dataDxfId="3"/>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12F638-5D96-481B-9EE4-C333CAD66991}" name="Table2" displayName="Table2" ref="I23:J25" totalsRowShown="0" headerRowDxfId="1">
  <autoFilter ref="I23:J25" xr:uid="{1212F638-5D96-481B-9EE4-C333CAD66991}"/>
  <tableColumns count="2">
    <tableColumn id="1" xr3:uid="{52F48815-F55C-485C-B220-DB78EFB6CF0E}" name="Request vs. Funded"/>
    <tableColumn id="2" xr3:uid="{835667F0-136F-4EFA-86D1-BFC62A3C7D8F}" name="Percent of Requests" dataDxfId="0" dataCellStyle="Percent">
      <calculatedColumnFormula>GETPIVOTDATA("[Measures].[Multi-Year Projects Funded]",$I$19)/GETPIVOTDATA("[Measures].[Multi-Year Projects]",$I$15)</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table" Target="../tables/table2.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drawing" Target="../drawings/drawing1.xml"/><Relationship Id="rId2" Type="http://schemas.openxmlformats.org/officeDocument/2006/relationships/pivotTable" Target="../pivotTables/pivotTable2.xml"/><Relationship Id="rId16"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9"/>
  <sheetViews>
    <sheetView tabSelected="1" zoomScale="90" zoomScaleNormal="90" workbookViewId="0">
      <selection activeCell="A6" sqref="A6"/>
    </sheetView>
  </sheetViews>
  <sheetFormatPr defaultRowHeight="12.75" x14ac:dyDescent="0.2"/>
  <cols>
    <col min="1" max="1" width="66.140625" customWidth="1"/>
    <col min="2" max="2" width="13.28515625" bestFit="1" customWidth="1"/>
    <col min="3" max="3" width="10.28515625" customWidth="1"/>
    <col min="4" max="4" width="17.42578125" customWidth="1"/>
    <col min="5" max="5" width="12.140625" bestFit="1" customWidth="1"/>
    <col min="6" max="6" width="23.42578125" customWidth="1"/>
    <col min="7" max="7" width="10.5703125" customWidth="1"/>
    <col min="8" max="8" width="16.42578125" customWidth="1"/>
    <col min="9" max="9" width="43.7109375" customWidth="1"/>
    <col min="10" max="10" width="33" hidden="1" customWidth="1"/>
    <col min="11" max="11" width="23.28515625" hidden="1" customWidth="1"/>
    <col min="12" max="12" width="20.5703125" customWidth="1"/>
    <col min="13" max="14" width="17.85546875" style="13" customWidth="1"/>
    <col min="15" max="15" width="10.5703125" customWidth="1"/>
    <col min="16" max="19" width="21.140625" customWidth="1"/>
    <col min="20" max="20" width="37.42578125" customWidth="1"/>
    <col min="21" max="21" width="13.42578125" bestFit="1" customWidth="1"/>
    <col min="22" max="22" width="41.5703125" customWidth="1"/>
  </cols>
  <sheetData>
    <row r="1" spans="1:22" ht="15.75" x14ac:dyDescent="0.2">
      <c r="A1" s="21" t="s">
        <v>0</v>
      </c>
      <c r="C1" s="32"/>
      <c r="D1" s="33" t="s">
        <v>1</v>
      </c>
      <c r="E1" s="34">
        <v>3896756</v>
      </c>
    </row>
    <row r="2" spans="1:22" x14ac:dyDescent="0.2">
      <c r="C2" s="32"/>
      <c r="D2" s="33" t="s">
        <v>2</v>
      </c>
      <c r="E2" s="34">
        <v>177000</v>
      </c>
    </row>
    <row r="3" spans="1:22" x14ac:dyDescent="0.2">
      <c r="C3" s="32"/>
      <c r="D3" s="33" t="s">
        <v>3</v>
      </c>
      <c r="E3" s="34">
        <v>3719756</v>
      </c>
    </row>
    <row r="4" spans="1:22" ht="13.5" thickBot="1" x14ac:dyDescent="0.25">
      <c r="C4" s="32"/>
      <c r="D4" s="33"/>
      <c r="E4" s="34"/>
    </row>
    <row r="5" spans="1:22" ht="13.5" thickBot="1" x14ac:dyDescent="0.25">
      <c r="D5" s="86" t="s">
        <v>4</v>
      </c>
      <c r="E5" s="87"/>
      <c r="F5" s="20"/>
      <c r="G5" s="20"/>
      <c r="H5" s="22"/>
    </row>
    <row r="6" spans="1:22" ht="26.25" thickBot="1" x14ac:dyDescent="0.25">
      <c r="A6" s="17" t="s">
        <v>5</v>
      </c>
      <c r="B6" s="17" t="s">
        <v>6</v>
      </c>
      <c r="C6" s="17" t="s">
        <v>7</v>
      </c>
      <c r="D6" s="70" t="s">
        <v>8</v>
      </c>
      <c r="E6" s="85" t="s">
        <v>9</v>
      </c>
      <c r="F6" s="18" t="s">
        <v>10</v>
      </c>
      <c r="G6" s="18" t="s">
        <v>11</v>
      </c>
      <c r="H6" s="18" t="s">
        <v>12</v>
      </c>
      <c r="I6" s="35" t="s">
        <v>13</v>
      </c>
      <c r="J6" s="35" t="s">
        <v>14</v>
      </c>
      <c r="K6" s="35" t="s">
        <v>15</v>
      </c>
      <c r="L6" s="35" t="s">
        <v>16</v>
      </c>
      <c r="M6" s="18" t="s">
        <v>17</v>
      </c>
      <c r="N6" s="35" t="s">
        <v>18</v>
      </c>
      <c r="O6" s="35" t="s">
        <v>19</v>
      </c>
      <c r="P6" s="35" t="s">
        <v>20</v>
      </c>
      <c r="Q6" s="35" t="s">
        <v>21</v>
      </c>
      <c r="R6" s="35" t="s">
        <v>22</v>
      </c>
      <c r="S6" s="35" t="s">
        <v>23</v>
      </c>
      <c r="T6" s="35" t="s">
        <v>24</v>
      </c>
      <c r="U6" s="35" t="s">
        <v>25</v>
      </c>
      <c r="V6" s="35" t="s">
        <v>26</v>
      </c>
    </row>
    <row r="7" spans="1:22" ht="25.5" x14ac:dyDescent="0.2">
      <c r="A7" s="6" t="s">
        <v>27</v>
      </c>
      <c r="B7" s="8">
        <v>165319</v>
      </c>
      <c r="C7" s="9">
        <v>0.92857142857142871</v>
      </c>
      <c r="D7" s="26">
        <f t="shared" ref="D7:D24" si="0">B7*E7</f>
        <v>165319</v>
      </c>
      <c r="E7" s="84">
        <v>1</v>
      </c>
      <c r="F7" s="11">
        <v>14</v>
      </c>
      <c r="G7" s="11">
        <v>14</v>
      </c>
      <c r="H7" s="37">
        <v>1</v>
      </c>
      <c r="I7" s="46" t="s">
        <v>28</v>
      </c>
      <c r="J7" s="19">
        <v>18</v>
      </c>
      <c r="K7" s="19"/>
      <c r="L7" s="19"/>
      <c r="M7" s="13">
        <v>11</v>
      </c>
      <c r="N7" s="42" t="s">
        <v>29</v>
      </c>
      <c r="O7" s="43">
        <v>176064</v>
      </c>
      <c r="P7" s="43">
        <v>187509</v>
      </c>
      <c r="Q7" s="40">
        <v>28806</v>
      </c>
      <c r="R7" s="43">
        <v>297</v>
      </c>
      <c r="S7" s="43"/>
      <c r="T7" s="43"/>
      <c r="U7" s="67"/>
      <c r="V7" s="65" t="s">
        <v>30</v>
      </c>
    </row>
    <row r="8" spans="1:22" ht="25.5" x14ac:dyDescent="0.2">
      <c r="A8" s="7" t="s">
        <v>31</v>
      </c>
      <c r="B8" s="8">
        <v>358832</v>
      </c>
      <c r="C8" s="10">
        <v>0.91500000000000004</v>
      </c>
      <c r="D8" s="26">
        <f t="shared" si="0"/>
        <v>358832</v>
      </c>
      <c r="E8" s="24">
        <v>1</v>
      </c>
      <c r="F8" s="12">
        <v>14</v>
      </c>
      <c r="G8" s="16">
        <v>14</v>
      </c>
      <c r="H8" s="37">
        <f t="shared" ref="H8:H35" si="1">F8/G8</f>
        <v>1</v>
      </c>
      <c r="I8" s="19" t="s">
        <v>32</v>
      </c>
      <c r="J8" s="19">
        <v>16</v>
      </c>
      <c r="K8" s="19"/>
      <c r="M8" s="13">
        <v>2</v>
      </c>
      <c r="N8" s="42" t="s">
        <v>33</v>
      </c>
      <c r="O8" s="43"/>
      <c r="P8" s="43"/>
      <c r="Q8" s="40">
        <v>28801</v>
      </c>
      <c r="R8" s="68">
        <v>136619</v>
      </c>
      <c r="S8" s="43">
        <v>49780</v>
      </c>
      <c r="T8" s="43">
        <v>32988</v>
      </c>
      <c r="U8" s="43">
        <v>145000</v>
      </c>
      <c r="V8" s="65" t="s">
        <v>30</v>
      </c>
    </row>
    <row r="9" spans="1:22" ht="38.25" x14ac:dyDescent="0.2">
      <c r="A9" s="7" t="s">
        <v>34</v>
      </c>
      <c r="B9" s="8">
        <v>120712</v>
      </c>
      <c r="C9" s="10">
        <v>0.90866666666666662</v>
      </c>
      <c r="D9" s="26">
        <f t="shared" si="0"/>
        <v>120712</v>
      </c>
      <c r="E9" s="84">
        <v>1</v>
      </c>
      <c r="F9" s="12">
        <v>15</v>
      </c>
      <c r="G9" s="16">
        <v>15</v>
      </c>
      <c r="H9" s="37">
        <f t="shared" si="1"/>
        <v>1</v>
      </c>
      <c r="I9" s="46"/>
      <c r="J9" s="19"/>
      <c r="K9" s="19"/>
      <c r="L9" s="19"/>
      <c r="M9" s="13">
        <v>11</v>
      </c>
      <c r="N9" s="42" t="s">
        <v>29</v>
      </c>
      <c r="O9" s="43">
        <v>120712</v>
      </c>
      <c r="P9" s="43">
        <v>120712</v>
      </c>
      <c r="Q9" s="40">
        <v>28803</v>
      </c>
      <c r="R9" s="43"/>
      <c r="S9" s="43"/>
      <c r="T9" s="43"/>
      <c r="U9" s="67"/>
      <c r="V9" s="65" t="s">
        <v>35</v>
      </c>
    </row>
    <row r="10" spans="1:22" ht="51" x14ac:dyDescent="0.2">
      <c r="A10" s="7" t="s">
        <v>36</v>
      </c>
      <c r="B10" s="8">
        <v>82723</v>
      </c>
      <c r="C10" s="10">
        <v>0.90599999999999992</v>
      </c>
      <c r="D10" s="26">
        <f t="shared" si="0"/>
        <v>82723</v>
      </c>
      <c r="E10" s="24">
        <v>1</v>
      </c>
      <c r="F10" s="12">
        <v>15</v>
      </c>
      <c r="G10" s="16">
        <v>15</v>
      </c>
      <c r="H10" s="37">
        <f t="shared" si="1"/>
        <v>1</v>
      </c>
      <c r="I10" s="46"/>
      <c r="J10" s="19"/>
      <c r="K10" s="19"/>
      <c r="L10" s="69" t="s">
        <v>37</v>
      </c>
      <c r="N10" s="42" t="s">
        <v>33</v>
      </c>
      <c r="O10" s="43"/>
      <c r="P10" s="43"/>
      <c r="Q10" s="40">
        <v>28806</v>
      </c>
      <c r="R10" s="43"/>
      <c r="S10" s="43">
        <v>36554</v>
      </c>
      <c r="T10" s="43">
        <v>16176</v>
      </c>
      <c r="U10" s="67"/>
      <c r="V10" s="65" t="s">
        <v>35</v>
      </c>
    </row>
    <row r="11" spans="1:22" x14ac:dyDescent="0.2">
      <c r="A11" s="7" t="s">
        <v>38</v>
      </c>
      <c r="B11" s="8">
        <v>194380.66999999995</v>
      </c>
      <c r="C11" s="10">
        <v>0.90071428571428569</v>
      </c>
      <c r="D11" s="26">
        <f t="shared" si="0"/>
        <v>194380.66999999995</v>
      </c>
      <c r="E11" s="84">
        <v>1</v>
      </c>
      <c r="F11" s="12">
        <v>14</v>
      </c>
      <c r="G11" s="16">
        <v>14</v>
      </c>
      <c r="H11" s="37">
        <f t="shared" si="1"/>
        <v>1</v>
      </c>
      <c r="M11" s="13">
        <v>3</v>
      </c>
      <c r="N11" s="42" t="s">
        <v>33</v>
      </c>
      <c r="O11" s="43"/>
      <c r="P11" s="43"/>
      <c r="Q11" s="39">
        <v>28801</v>
      </c>
      <c r="R11" s="43"/>
      <c r="S11" s="43">
        <v>5910</v>
      </c>
      <c r="T11" s="43"/>
      <c r="U11" s="67"/>
      <c r="V11" s="65" t="s">
        <v>39</v>
      </c>
    </row>
    <row r="12" spans="1:22" ht="25.5" x14ac:dyDescent="0.2">
      <c r="A12" s="7" t="s">
        <v>40</v>
      </c>
      <c r="B12" s="8">
        <v>451273</v>
      </c>
      <c r="C12" s="10">
        <v>0.90000000000000013</v>
      </c>
      <c r="D12" s="26">
        <f t="shared" si="0"/>
        <v>451273</v>
      </c>
      <c r="E12" s="24">
        <v>1</v>
      </c>
      <c r="F12" s="12">
        <v>14</v>
      </c>
      <c r="G12" s="16">
        <v>14</v>
      </c>
      <c r="H12" s="37">
        <f t="shared" si="1"/>
        <v>1</v>
      </c>
      <c r="I12" s="46" t="s">
        <v>41</v>
      </c>
      <c r="J12" s="19"/>
      <c r="K12" s="19">
        <v>32</v>
      </c>
      <c r="L12" s="19"/>
      <c r="M12" s="13">
        <v>4</v>
      </c>
      <c r="N12" s="42" t="s">
        <v>33</v>
      </c>
      <c r="O12" s="43"/>
      <c r="P12" s="43"/>
      <c r="Q12" s="40">
        <v>28801</v>
      </c>
      <c r="R12" s="43"/>
      <c r="S12" s="43"/>
      <c r="T12" s="43"/>
      <c r="U12" s="67"/>
      <c r="V12" s="65" t="s">
        <v>30</v>
      </c>
    </row>
    <row r="13" spans="1:22" ht="38.25" x14ac:dyDescent="0.2">
      <c r="A13" s="7" t="s">
        <v>42</v>
      </c>
      <c r="B13" s="8">
        <v>67511.48</v>
      </c>
      <c r="C13" s="10">
        <v>0.89499999999999991</v>
      </c>
      <c r="D13" s="26">
        <f t="shared" si="0"/>
        <v>67511.48</v>
      </c>
      <c r="E13" s="84">
        <v>1</v>
      </c>
      <c r="F13" s="12">
        <v>13</v>
      </c>
      <c r="G13" s="16">
        <v>14</v>
      </c>
      <c r="H13" s="37">
        <f t="shared" si="1"/>
        <v>0.9285714285714286</v>
      </c>
      <c r="I13" s="19"/>
      <c r="J13" s="19"/>
      <c r="K13" s="19"/>
      <c r="M13" s="13">
        <v>13</v>
      </c>
      <c r="N13" s="42" t="s">
        <v>33</v>
      </c>
      <c r="O13" s="43"/>
      <c r="P13" s="43"/>
      <c r="Q13" s="39">
        <v>28801</v>
      </c>
      <c r="R13" s="43"/>
      <c r="S13" s="43"/>
      <c r="T13" s="43">
        <v>9037</v>
      </c>
      <c r="U13" s="67"/>
      <c r="V13" s="65" t="s">
        <v>35</v>
      </c>
    </row>
    <row r="14" spans="1:22" ht="25.5" x14ac:dyDescent="0.2">
      <c r="A14" s="7" t="s">
        <v>43</v>
      </c>
      <c r="B14" s="8">
        <v>42590</v>
      </c>
      <c r="C14" s="10">
        <v>0.89285714285714302</v>
      </c>
      <c r="D14" s="26">
        <f t="shared" si="0"/>
        <v>42590</v>
      </c>
      <c r="E14" s="24">
        <v>1</v>
      </c>
      <c r="F14" s="12">
        <v>13</v>
      </c>
      <c r="G14" s="16">
        <v>14</v>
      </c>
      <c r="H14" s="37">
        <f t="shared" si="1"/>
        <v>0.9285714285714286</v>
      </c>
      <c r="M14" s="13">
        <v>10</v>
      </c>
      <c r="N14" s="42" t="s">
        <v>29</v>
      </c>
      <c r="O14" s="43">
        <v>46075</v>
      </c>
      <c r="P14" s="43">
        <v>0</v>
      </c>
      <c r="Q14" s="40">
        <v>28801</v>
      </c>
      <c r="R14" s="43"/>
      <c r="S14" s="43"/>
      <c r="T14" s="43"/>
      <c r="U14" s="67"/>
      <c r="V14" s="65" t="s">
        <v>44</v>
      </c>
    </row>
    <row r="15" spans="1:22" ht="38.25" x14ac:dyDescent="0.2">
      <c r="A15" s="7" t="s">
        <v>45</v>
      </c>
      <c r="B15" s="8">
        <v>120042</v>
      </c>
      <c r="C15" s="10">
        <v>0.87733333333333341</v>
      </c>
      <c r="D15" s="26">
        <f t="shared" si="0"/>
        <v>120042</v>
      </c>
      <c r="E15" s="84">
        <v>1</v>
      </c>
      <c r="F15" s="12">
        <v>15</v>
      </c>
      <c r="G15" s="16">
        <v>15</v>
      </c>
      <c r="H15" s="37">
        <f t="shared" si="1"/>
        <v>1</v>
      </c>
      <c r="M15" s="13">
        <v>2</v>
      </c>
      <c r="N15" s="42" t="s">
        <v>29</v>
      </c>
      <c r="O15" s="43">
        <v>120042</v>
      </c>
      <c r="P15" s="43">
        <v>0</v>
      </c>
      <c r="Q15" s="40">
        <v>28801</v>
      </c>
      <c r="R15" s="43"/>
      <c r="S15" s="43"/>
      <c r="T15" s="43"/>
      <c r="U15" s="67"/>
      <c r="V15" s="65" t="s">
        <v>46</v>
      </c>
    </row>
    <row r="16" spans="1:22" ht="38.25" x14ac:dyDescent="0.2">
      <c r="A16" s="7" t="s">
        <v>47</v>
      </c>
      <c r="B16" s="8">
        <v>66300</v>
      </c>
      <c r="C16" s="10">
        <v>0.876</v>
      </c>
      <c r="D16" s="26">
        <f t="shared" si="0"/>
        <v>66300</v>
      </c>
      <c r="E16" s="24">
        <v>1</v>
      </c>
      <c r="F16" s="12">
        <v>14</v>
      </c>
      <c r="G16" s="16">
        <v>15</v>
      </c>
      <c r="H16" s="37">
        <f t="shared" si="1"/>
        <v>0.93333333333333335</v>
      </c>
      <c r="M16" s="13">
        <v>2</v>
      </c>
      <c r="N16" s="42" t="s">
        <v>29</v>
      </c>
      <c r="O16" s="43">
        <v>90000</v>
      </c>
      <c r="P16" s="43">
        <v>90000</v>
      </c>
      <c r="Q16" s="39">
        <v>28806</v>
      </c>
      <c r="R16" s="43"/>
      <c r="S16" s="43"/>
      <c r="T16" s="43">
        <v>171</v>
      </c>
      <c r="U16" s="67"/>
      <c r="V16" s="65" t="s">
        <v>35</v>
      </c>
    </row>
    <row r="17" spans="1:22" ht="89.25" x14ac:dyDescent="0.2">
      <c r="A17" s="7" t="s">
        <v>48</v>
      </c>
      <c r="B17" s="8">
        <v>489972</v>
      </c>
      <c r="C17" s="10">
        <v>0.87599999999999989</v>
      </c>
      <c r="D17" s="26">
        <f t="shared" si="0"/>
        <v>489972</v>
      </c>
      <c r="E17" s="84">
        <v>1</v>
      </c>
      <c r="F17" s="12">
        <v>14</v>
      </c>
      <c r="G17" s="16">
        <v>15</v>
      </c>
      <c r="H17" s="37">
        <f t="shared" si="1"/>
        <v>0.93333333333333335</v>
      </c>
      <c r="I17" s="41" t="s">
        <v>49</v>
      </c>
      <c r="J17" s="41">
        <v>33</v>
      </c>
      <c r="K17" s="41"/>
      <c r="L17" s="41" t="s">
        <v>50</v>
      </c>
      <c r="M17" s="13">
        <v>11</v>
      </c>
      <c r="N17" s="41" t="s">
        <v>33</v>
      </c>
      <c r="O17" s="43"/>
      <c r="P17" s="43"/>
      <c r="Q17" s="40">
        <v>28803</v>
      </c>
      <c r="R17" s="43">
        <v>16048</v>
      </c>
      <c r="S17" s="43"/>
      <c r="T17" s="43">
        <v>6772</v>
      </c>
      <c r="U17" s="67"/>
      <c r="V17" s="65" t="s">
        <v>51</v>
      </c>
    </row>
    <row r="18" spans="1:22" ht="38.25" x14ac:dyDescent="0.2">
      <c r="A18" s="7" t="s">
        <v>52</v>
      </c>
      <c r="B18" s="8">
        <v>261300</v>
      </c>
      <c r="C18" s="10">
        <v>0.86933333333333329</v>
      </c>
      <c r="D18" s="26">
        <f t="shared" si="0"/>
        <v>261300</v>
      </c>
      <c r="E18" s="24">
        <v>1</v>
      </c>
      <c r="F18" s="12">
        <v>15</v>
      </c>
      <c r="G18" s="16">
        <v>15</v>
      </c>
      <c r="H18" s="37">
        <f t="shared" si="1"/>
        <v>1</v>
      </c>
      <c r="I18" s="19"/>
      <c r="J18" s="19"/>
      <c r="K18" s="19"/>
      <c r="M18" s="13">
        <v>12</v>
      </c>
      <c r="N18" s="42" t="s">
        <v>29</v>
      </c>
      <c r="O18" s="43">
        <v>261300</v>
      </c>
      <c r="P18" s="43">
        <v>261300</v>
      </c>
      <c r="Q18" s="40">
        <v>28806</v>
      </c>
      <c r="R18" s="43"/>
      <c r="S18" s="43"/>
      <c r="T18" s="43"/>
      <c r="U18" s="67"/>
      <c r="V18" s="65" t="s">
        <v>35</v>
      </c>
    </row>
    <row r="19" spans="1:22" ht="102" x14ac:dyDescent="0.2">
      <c r="A19" s="7" t="s">
        <v>53</v>
      </c>
      <c r="B19" s="8">
        <v>350667.29999999987</v>
      </c>
      <c r="C19" s="10">
        <v>0.86857142857142855</v>
      </c>
      <c r="D19" s="26">
        <f t="shared" si="0"/>
        <v>350667.29999999987</v>
      </c>
      <c r="E19" s="84">
        <v>1</v>
      </c>
      <c r="F19" s="12">
        <v>14</v>
      </c>
      <c r="G19" s="16">
        <v>14</v>
      </c>
      <c r="H19" s="37">
        <f t="shared" si="1"/>
        <v>1</v>
      </c>
      <c r="I19" s="19"/>
      <c r="J19" s="19"/>
      <c r="K19" s="19"/>
      <c r="L19" s="61" t="s">
        <v>54</v>
      </c>
      <c r="M19" s="13">
        <v>10</v>
      </c>
      <c r="N19" s="42" t="s">
        <v>29</v>
      </c>
      <c r="O19" s="43">
        <v>434442</v>
      </c>
      <c r="P19" s="43">
        <v>1245122</v>
      </c>
      <c r="Q19" s="40">
        <v>28805</v>
      </c>
      <c r="R19" s="43"/>
      <c r="S19" s="43"/>
      <c r="T19" s="43"/>
      <c r="U19" s="67"/>
      <c r="V19" s="65" t="s">
        <v>46</v>
      </c>
    </row>
    <row r="20" spans="1:22" x14ac:dyDescent="0.2">
      <c r="A20" s="7" t="s">
        <v>55</v>
      </c>
      <c r="B20" s="8">
        <v>311460</v>
      </c>
      <c r="C20" s="10">
        <v>0.86799999999999999</v>
      </c>
      <c r="D20" s="26">
        <f t="shared" si="0"/>
        <v>311460</v>
      </c>
      <c r="E20" s="24">
        <v>1</v>
      </c>
      <c r="F20" s="12">
        <v>14</v>
      </c>
      <c r="G20" s="16">
        <v>15</v>
      </c>
      <c r="H20" s="37">
        <f t="shared" si="1"/>
        <v>0.93333333333333335</v>
      </c>
      <c r="M20" s="13">
        <v>1</v>
      </c>
      <c r="N20" s="42" t="s">
        <v>33</v>
      </c>
      <c r="O20" s="43"/>
      <c r="P20" s="43"/>
      <c r="Q20" s="40">
        <v>28801</v>
      </c>
      <c r="R20" s="43">
        <v>3866</v>
      </c>
      <c r="S20" s="43"/>
      <c r="T20" s="43"/>
      <c r="U20" s="67"/>
      <c r="V20" s="65" t="s">
        <v>56</v>
      </c>
    </row>
    <row r="21" spans="1:22" ht="38.25" x14ac:dyDescent="0.2">
      <c r="A21" s="7" t="s">
        <v>57</v>
      </c>
      <c r="B21" s="8">
        <v>75000</v>
      </c>
      <c r="C21" s="15">
        <v>0.8666666666666667</v>
      </c>
      <c r="D21" s="26">
        <f t="shared" si="0"/>
        <v>75000</v>
      </c>
      <c r="E21" s="84">
        <v>1</v>
      </c>
      <c r="F21" s="16">
        <v>15</v>
      </c>
      <c r="G21" s="16">
        <v>15</v>
      </c>
      <c r="H21" s="37">
        <f t="shared" si="1"/>
        <v>1</v>
      </c>
      <c r="I21" s="19"/>
      <c r="J21" s="19"/>
      <c r="K21" s="19"/>
      <c r="M21" s="13">
        <v>8</v>
      </c>
      <c r="N21" s="42" t="s">
        <v>29</v>
      </c>
      <c r="O21" s="43">
        <v>75000</v>
      </c>
      <c r="P21" s="43">
        <v>75000</v>
      </c>
      <c r="Q21" s="40">
        <v>28801</v>
      </c>
      <c r="R21" s="43"/>
      <c r="S21" s="43"/>
      <c r="T21" s="43"/>
      <c r="U21" s="67"/>
      <c r="V21" s="65" t="s">
        <v>58</v>
      </c>
    </row>
    <row r="22" spans="1:22" ht="127.5" x14ac:dyDescent="0.2">
      <c r="A22" s="7" t="s">
        <v>59</v>
      </c>
      <c r="B22" s="8">
        <v>396245</v>
      </c>
      <c r="C22" s="10">
        <v>0.85733333333333317</v>
      </c>
      <c r="D22" s="26">
        <f t="shared" si="0"/>
        <v>396245</v>
      </c>
      <c r="E22" s="24">
        <v>1</v>
      </c>
      <c r="F22" s="12">
        <v>15</v>
      </c>
      <c r="G22" s="16">
        <v>15</v>
      </c>
      <c r="H22" s="37">
        <f t="shared" si="1"/>
        <v>1</v>
      </c>
      <c r="I22" s="41" t="s">
        <v>60</v>
      </c>
      <c r="J22" s="41"/>
      <c r="K22" s="41">
        <v>30</v>
      </c>
      <c r="L22" s="41" t="s">
        <v>61</v>
      </c>
      <c r="M22" s="13">
        <v>1</v>
      </c>
      <c r="N22" s="41" t="s">
        <v>33</v>
      </c>
      <c r="O22" s="43"/>
      <c r="P22" s="43"/>
      <c r="Q22" s="40">
        <v>28711</v>
      </c>
      <c r="R22" s="43"/>
      <c r="S22" s="43"/>
      <c r="T22" s="43"/>
      <c r="U22" s="67"/>
      <c r="V22" s="65" t="s">
        <v>62</v>
      </c>
    </row>
    <row r="23" spans="1:22" ht="140.25" x14ac:dyDescent="0.2">
      <c r="A23" s="7" t="s">
        <v>63</v>
      </c>
      <c r="B23" s="8">
        <v>110000</v>
      </c>
      <c r="C23" s="10">
        <v>0.85399999999999998</v>
      </c>
      <c r="D23" s="26">
        <f t="shared" si="0"/>
        <v>110000</v>
      </c>
      <c r="E23" s="84">
        <v>1</v>
      </c>
      <c r="F23" s="12">
        <v>14</v>
      </c>
      <c r="G23" s="16">
        <v>15</v>
      </c>
      <c r="H23" s="37">
        <f t="shared" si="1"/>
        <v>0.93333333333333335</v>
      </c>
      <c r="I23" s="38" t="s">
        <v>64</v>
      </c>
      <c r="J23" s="41">
        <v>29</v>
      </c>
      <c r="K23" s="41"/>
      <c r="L23" s="41" t="s">
        <v>65</v>
      </c>
      <c r="M23" s="13">
        <v>9</v>
      </c>
      <c r="N23" s="41" t="s">
        <v>29</v>
      </c>
      <c r="O23" s="43">
        <v>110000</v>
      </c>
      <c r="P23" s="43">
        <v>110000</v>
      </c>
      <c r="Q23" s="40">
        <v>28801</v>
      </c>
      <c r="R23" s="43"/>
      <c r="S23" s="43"/>
      <c r="T23" s="43"/>
      <c r="U23" s="67"/>
      <c r="V23" s="65" t="s">
        <v>66</v>
      </c>
    </row>
    <row r="24" spans="1:22" ht="51" x14ac:dyDescent="0.2">
      <c r="A24" s="7" t="s">
        <v>67</v>
      </c>
      <c r="B24" s="8">
        <v>38000</v>
      </c>
      <c r="C24" s="15">
        <v>0.82066666666666654</v>
      </c>
      <c r="D24" s="26">
        <f t="shared" si="0"/>
        <v>38000</v>
      </c>
      <c r="E24" s="24">
        <v>1</v>
      </c>
      <c r="F24" s="16">
        <v>13</v>
      </c>
      <c r="G24" s="16">
        <v>15</v>
      </c>
      <c r="H24" s="37">
        <f t="shared" si="1"/>
        <v>0.8666666666666667</v>
      </c>
      <c r="I24" s="38" t="s">
        <v>68</v>
      </c>
      <c r="J24" s="41">
        <v>9</v>
      </c>
      <c r="K24" s="41"/>
      <c r="L24" s="41" t="s">
        <v>69</v>
      </c>
      <c r="M24" s="13">
        <v>2</v>
      </c>
      <c r="N24" s="41" t="s">
        <v>33</v>
      </c>
      <c r="O24" s="43"/>
      <c r="P24" s="43"/>
      <c r="Q24" s="40">
        <v>28801</v>
      </c>
      <c r="R24" s="43"/>
      <c r="S24" s="43">
        <v>282</v>
      </c>
      <c r="T24" s="43"/>
      <c r="U24" s="67"/>
      <c r="V24" s="65" t="s">
        <v>70</v>
      </c>
    </row>
    <row r="25" spans="1:22" ht="51" x14ac:dyDescent="0.2">
      <c r="A25" s="7" t="s">
        <v>71</v>
      </c>
      <c r="B25" s="8">
        <v>86000</v>
      </c>
      <c r="C25" s="10">
        <v>0.81333333333333313</v>
      </c>
      <c r="D25" s="26"/>
      <c r="E25" s="84"/>
      <c r="F25" s="12">
        <v>13</v>
      </c>
      <c r="G25" s="16">
        <v>15</v>
      </c>
      <c r="H25" s="37">
        <f t="shared" si="1"/>
        <v>0.8666666666666667</v>
      </c>
      <c r="I25" s="38" t="s">
        <v>72</v>
      </c>
      <c r="J25" s="41">
        <v>12</v>
      </c>
      <c r="K25" s="41">
        <v>12</v>
      </c>
      <c r="L25" s="41"/>
      <c r="N25" s="41" t="s">
        <v>33</v>
      </c>
      <c r="O25" s="43"/>
      <c r="P25" s="43"/>
      <c r="Q25" s="40">
        <v>28715</v>
      </c>
      <c r="R25" s="49"/>
      <c r="S25" s="49"/>
      <c r="T25" s="49"/>
      <c r="V25" s="65" t="s">
        <v>62</v>
      </c>
    </row>
    <row r="26" spans="1:22" ht="25.5" x14ac:dyDescent="0.2">
      <c r="A26" s="7" t="s">
        <v>73</v>
      </c>
      <c r="B26" s="8">
        <v>280000</v>
      </c>
      <c r="C26" s="10">
        <v>0.78933333333333333</v>
      </c>
      <c r="D26" s="26"/>
      <c r="E26" s="24"/>
      <c r="F26" s="12">
        <v>13</v>
      </c>
      <c r="G26" s="16">
        <v>15</v>
      </c>
      <c r="H26" s="37">
        <f t="shared" si="1"/>
        <v>0.8666666666666667</v>
      </c>
      <c r="I26" t="s">
        <v>74</v>
      </c>
      <c r="J26">
        <v>36</v>
      </c>
      <c r="K26">
        <v>3</v>
      </c>
      <c r="M26" s="13">
        <v>2</v>
      </c>
      <c r="N26" s="42" t="s">
        <v>33</v>
      </c>
      <c r="O26" s="43"/>
      <c r="P26" s="43"/>
      <c r="Q26" s="40">
        <v>28806</v>
      </c>
      <c r="R26" s="49"/>
      <c r="S26" s="49"/>
      <c r="T26" s="49"/>
      <c r="V26" s="65" t="s">
        <v>75</v>
      </c>
    </row>
    <row r="27" spans="1:22" ht="51" x14ac:dyDescent="0.2">
      <c r="A27" s="7" t="s">
        <v>76</v>
      </c>
      <c r="B27" s="8">
        <v>5000</v>
      </c>
      <c r="C27" s="10">
        <v>0.75666666666666671</v>
      </c>
      <c r="D27" s="26"/>
      <c r="E27" s="83"/>
      <c r="F27" s="12">
        <v>7</v>
      </c>
      <c r="G27" s="16">
        <v>15</v>
      </c>
      <c r="H27" s="37">
        <f t="shared" si="1"/>
        <v>0.46666666666666667</v>
      </c>
      <c r="I27" s="41" t="s">
        <v>77</v>
      </c>
      <c r="J27" s="41">
        <v>4</v>
      </c>
      <c r="K27" s="41"/>
      <c r="L27" s="41"/>
      <c r="M27" s="13">
        <v>4</v>
      </c>
      <c r="N27" s="41" t="s">
        <v>29</v>
      </c>
      <c r="O27" s="43">
        <v>5000</v>
      </c>
      <c r="P27" s="43">
        <v>5000</v>
      </c>
      <c r="Q27" s="40">
        <v>28801</v>
      </c>
      <c r="R27" s="49"/>
      <c r="S27" s="49"/>
      <c r="T27" s="49"/>
      <c r="V27" s="65" t="s">
        <v>62</v>
      </c>
    </row>
    <row r="28" spans="1:22" ht="38.25" x14ac:dyDescent="0.2">
      <c r="A28" s="7" t="s">
        <v>78</v>
      </c>
      <c r="B28" s="8">
        <v>370000</v>
      </c>
      <c r="C28" s="10">
        <v>0.746</v>
      </c>
      <c r="D28" s="26"/>
      <c r="E28" s="25"/>
      <c r="F28" s="12">
        <v>11</v>
      </c>
      <c r="G28" s="16">
        <v>15</v>
      </c>
      <c r="H28" s="37">
        <f t="shared" si="1"/>
        <v>0.73333333333333328</v>
      </c>
      <c r="I28" s="46"/>
      <c r="J28" s="19"/>
      <c r="K28" s="19"/>
      <c r="L28" s="19"/>
      <c r="M28" s="13">
        <v>5</v>
      </c>
      <c r="N28" s="42" t="s">
        <v>29</v>
      </c>
      <c r="O28" s="43">
        <v>135000</v>
      </c>
      <c r="P28" s="43">
        <v>135000</v>
      </c>
      <c r="Q28" s="40">
        <v>28801</v>
      </c>
      <c r="R28" s="49"/>
      <c r="S28" s="49"/>
      <c r="T28" s="49"/>
      <c r="V28" s="65" t="s">
        <v>35</v>
      </c>
    </row>
    <row r="29" spans="1:22" ht="51" x14ac:dyDescent="0.2">
      <c r="A29" s="7" t="s">
        <v>79</v>
      </c>
      <c r="B29" s="8">
        <v>230370</v>
      </c>
      <c r="C29" s="10">
        <v>0.74142857142857133</v>
      </c>
      <c r="D29" s="26"/>
      <c r="E29" s="83"/>
      <c r="F29" s="12">
        <v>11</v>
      </c>
      <c r="G29" s="16">
        <v>14</v>
      </c>
      <c r="H29" s="37">
        <f t="shared" si="1"/>
        <v>0.7857142857142857</v>
      </c>
      <c r="I29" s="38" t="s">
        <v>80</v>
      </c>
      <c r="J29" s="41">
        <v>9</v>
      </c>
      <c r="K29" s="41"/>
      <c r="L29" s="41"/>
      <c r="M29" s="13">
        <v>5</v>
      </c>
      <c r="N29" s="41" t="s">
        <v>29</v>
      </c>
      <c r="O29" s="43">
        <v>230370</v>
      </c>
      <c r="P29" s="43">
        <v>230370</v>
      </c>
      <c r="Q29" s="39">
        <v>28778</v>
      </c>
      <c r="R29" s="49"/>
      <c r="S29" s="49"/>
      <c r="T29" s="49"/>
      <c r="V29" s="65" t="s">
        <v>62</v>
      </c>
    </row>
    <row r="30" spans="1:22" ht="140.25" x14ac:dyDescent="0.2">
      <c r="A30" s="7" t="s">
        <v>81</v>
      </c>
      <c r="B30" s="8">
        <v>183340</v>
      </c>
      <c r="C30" s="10">
        <v>0.73571428571428577</v>
      </c>
      <c r="D30" s="26"/>
      <c r="E30" s="24"/>
      <c r="F30" s="12">
        <v>13</v>
      </c>
      <c r="G30" s="16">
        <v>14</v>
      </c>
      <c r="H30" s="37">
        <f t="shared" si="1"/>
        <v>0.9285714285714286</v>
      </c>
      <c r="I30" s="38" t="s">
        <v>82</v>
      </c>
      <c r="J30" s="41"/>
      <c r="K30" s="41">
        <v>80</v>
      </c>
      <c r="L30" s="41" t="s">
        <v>83</v>
      </c>
      <c r="M30" s="13">
        <v>2</v>
      </c>
      <c r="N30" s="41" t="s">
        <v>29</v>
      </c>
      <c r="O30" s="43">
        <v>79040</v>
      </c>
      <c r="P30" s="43">
        <v>0</v>
      </c>
      <c r="Q30" s="40">
        <v>28704</v>
      </c>
      <c r="R30" s="49"/>
      <c r="S30" s="49"/>
      <c r="T30" s="49"/>
      <c r="V30" s="65" t="s">
        <v>62</v>
      </c>
    </row>
    <row r="31" spans="1:22" ht="51" x14ac:dyDescent="0.2">
      <c r="A31" s="7" t="s">
        <v>84</v>
      </c>
      <c r="B31" s="8">
        <v>175000</v>
      </c>
      <c r="C31" s="10">
        <v>0.72399999999999998</v>
      </c>
      <c r="D31" s="26"/>
      <c r="E31" s="83"/>
      <c r="F31" s="12">
        <v>11</v>
      </c>
      <c r="G31" s="16">
        <v>15</v>
      </c>
      <c r="H31" s="37">
        <f t="shared" si="1"/>
        <v>0.73333333333333328</v>
      </c>
      <c r="I31" s="41" t="s">
        <v>85</v>
      </c>
      <c r="J31" s="41">
        <v>65</v>
      </c>
      <c r="K31" s="41">
        <v>15</v>
      </c>
      <c r="L31" s="41"/>
      <c r="M31" s="13">
        <v>3</v>
      </c>
      <c r="N31" s="41" t="s">
        <v>29</v>
      </c>
      <c r="O31" s="43">
        <v>175000</v>
      </c>
      <c r="P31" s="43">
        <v>175000</v>
      </c>
      <c r="Q31" s="40">
        <v>28806</v>
      </c>
      <c r="R31" s="49"/>
      <c r="S31" s="49"/>
      <c r="T31" s="49"/>
      <c r="V31" s="65" t="s">
        <v>62</v>
      </c>
    </row>
    <row r="32" spans="1:22" ht="51" x14ac:dyDescent="0.2">
      <c r="A32" s="7" t="s">
        <v>86</v>
      </c>
      <c r="B32" s="8">
        <v>99380</v>
      </c>
      <c r="C32" s="10">
        <v>0.70866666666666667</v>
      </c>
      <c r="D32" s="26"/>
      <c r="E32" s="25"/>
      <c r="F32" s="12">
        <v>6</v>
      </c>
      <c r="G32" s="16">
        <v>15</v>
      </c>
      <c r="H32" s="37">
        <f t="shared" si="1"/>
        <v>0.4</v>
      </c>
      <c r="I32" s="19"/>
      <c r="J32" s="19"/>
      <c r="K32" s="19"/>
      <c r="N32" t="s">
        <v>33</v>
      </c>
      <c r="O32" s="43"/>
      <c r="P32" s="43"/>
      <c r="Q32" s="40">
        <v>28801</v>
      </c>
      <c r="R32" s="49"/>
      <c r="S32" s="49"/>
      <c r="T32" s="49"/>
      <c r="V32" s="65" t="s">
        <v>70</v>
      </c>
    </row>
    <row r="33" spans="1:22" ht="38.25" x14ac:dyDescent="0.2">
      <c r="A33" s="7" t="s">
        <v>87</v>
      </c>
      <c r="B33" s="8">
        <v>215000</v>
      </c>
      <c r="C33" s="10">
        <v>0.60357142857142854</v>
      </c>
      <c r="D33" s="26"/>
      <c r="E33" s="83"/>
      <c r="F33" s="12">
        <v>6</v>
      </c>
      <c r="G33" s="16">
        <v>14</v>
      </c>
      <c r="H33" s="37">
        <f t="shared" si="1"/>
        <v>0.42857142857142855</v>
      </c>
      <c r="I33" s="38" t="s">
        <v>88</v>
      </c>
      <c r="J33" s="41"/>
      <c r="K33" s="41">
        <v>48</v>
      </c>
      <c r="L33" s="41"/>
      <c r="M33" s="13">
        <v>1</v>
      </c>
      <c r="N33" s="41" t="s">
        <v>29</v>
      </c>
      <c r="O33" s="43">
        <v>400000</v>
      </c>
      <c r="P33" s="43">
        <v>400000</v>
      </c>
      <c r="Q33" s="40">
        <v>28801</v>
      </c>
      <c r="R33" s="49"/>
      <c r="S33" s="49"/>
      <c r="T33" s="49"/>
      <c r="V33" s="65" t="s">
        <v>89</v>
      </c>
    </row>
    <row r="34" spans="1:22" ht="76.5" x14ac:dyDescent="0.2">
      <c r="A34" s="7" t="s">
        <v>90</v>
      </c>
      <c r="B34" s="8">
        <v>95872</v>
      </c>
      <c r="C34" s="10">
        <v>0.59333333333333338</v>
      </c>
      <c r="D34" s="26"/>
      <c r="E34" s="25"/>
      <c r="F34" s="12">
        <v>3</v>
      </c>
      <c r="G34" s="16">
        <v>15</v>
      </c>
      <c r="H34" s="37">
        <f t="shared" si="1"/>
        <v>0.2</v>
      </c>
      <c r="I34" s="38" t="s">
        <v>91</v>
      </c>
      <c r="J34" s="41"/>
      <c r="K34" s="41">
        <v>8</v>
      </c>
      <c r="L34" s="41"/>
      <c r="M34" s="13">
        <v>2</v>
      </c>
      <c r="N34" s="41" t="s">
        <v>29</v>
      </c>
      <c r="O34" s="43">
        <v>98270</v>
      </c>
      <c r="P34" s="43">
        <v>100725</v>
      </c>
      <c r="Q34" s="40">
        <v>28803</v>
      </c>
      <c r="R34" s="49"/>
      <c r="S34" s="49"/>
      <c r="T34" s="49"/>
      <c r="V34" s="65" t="s">
        <v>51</v>
      </c>
    </row>
    <row r="35" spans="1:22" ht="51.75" thickBot="1" x14ac:dyDescent="0.25">
      <c r="A35" s="7" t="s">
        <v>92</v>
      </c>
      <c r="B35" s="8">
        <v>115000</v>
      </c>
      <c r="C35" s="15">
        <v>0.57466666666666677</v>
      </c>
      <c r="D35" s="27"/>
      <c r="E35" s="82"/>
      <c r="F35" s="16">
        <v>2</v>
      </c>
      <c r="G35" s="16">
        <v>15</v>
      </c>
      <c r="H35" s="37">
        <f t="shared" si="1"/>
        <v>0.13333333333333333</v>
      </c>
      <c r="I35" s="41" t="s">
        <v>93</v>
      </c>
      <c r="J35" s="41"/>
      <c r="K35" s="41">
        <v>13</v>
      </c>
      <c r="L35" s="41"/>
      <c r="M35" s="13">
        <v>1</v>
      </c>
      <c r="N35" s="41" t="s">
        <v>33</v>
      </c>
      <c r="O35" s="43"/>
      <c r="P35" s="43"/>
      <c r="Q35" s="40">
        <v>28803</v>
      </c>
      <c r="R35" s="49"/>
      <c r="S35" s="49"/>
      <c r="T35" s="49"/>
      <c r="V35" s="65" t="s">
        <v>94</v>
      </c>
    </row>
    <row r="36" spans="1:22" ht="13.5" thickBot="1" x14ac:dyDescent="0.25">
      <c r="A36" s="19"/>
      <c r="B36" s="29"/>
      <c r="C36" s="15"/>
      <c r="D36" s="30"/>
      <c r="E36" s="31"/>
      <c r="M36" s="44"/>
      <c r="N36" s="44"/>
      <c r="O36" s="14"/>
      <c r="P36" s="49"/>
      <c r="Q36" s="49"/>
      <c r="R36" s="49"/>
    </row>
    <row r="37" spans="1:22" x14ac:dyDescent="0.2">
      <c r="C37" s="36" t="s">
        <v>95</v>
      </c>
      <c r="D37" s="28">
        <f>SUM(D7:D35)</f>
        <v>3702327.4499999997</v>
      </c>
      <c r="E37" s="23"/>
      <c r="M37" s="45"/>
      <c r="N37" s="45"/>
    </row>
    <row r="38" spans="1:22" x14ac:dyDescent="0.2">
      <c r="C38" s="36" t="s">
        <v>96</v>
      </c>
      <c r="D38" s="26">
        <f>E3-D37</f>
        <v>17428.550000000279</v>
      </c>
      <c r="E38" s="25"/>
      <c r="M38" s="45"/>
      <c r="N38" s="45"/>
    </row>
    <row r="39" spans="1:22" ht="13.5" thickBot="1" x14ac:dyDescent="0.25">
      <c r="C39" s="36" t="s">
        <v>97</v>
      </c>
      <c r="D39" s="47">
        <f>COUNT(D7:D35)</f>
        <v>18</v>
      </c>
      <c r="E39" s="48"/>
    </row>
  </sheetData>
  <sortState xmlns:xlrd2="http://schemas.microsoft.com/office/spreadsheetml/2017/richdata2" ref="A7:V35">
    <sortCondition descending="1" ref="C7:C35"/>
  </sortState>
  <mergeCells count="1">
    <mergeCell ref="D5:E5"/>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201BA-B04A-4731-AF5D-1E50B2A72316}">
  <dimension ref="A1:BX42"/>
  <sheetViews>
    <sheetView workbookViewId="0">
      <selection activeCell="Y1" sqref="Y1:Y1048576"/>
    </sheetView>
  </sheetViews>
  <sheetFormatPr defaultColWidth="0" defaultRowHeight="12.75" x14ac:dyDescent="0.2"/>
  <cols>
    <col min="1" max="1" width="2.7109375" customWidth="1"/>
    <col min="2" max="2" width="17.85546875" bestFit="1" customWidth="1"/>
    <col min="3" max="3" width="5.42578125" bestFit="1" customWidth="1"/>
    <col min="4" max="5" width="10.5703125" customWidth="1"/>
    <col min="6" max="6" width="3.28515625" customWidth="1"/>
    <col min="7" max="7" width="1.42578125" style="80" customWidth="1"/>
    <col min="8" max="8" width="3.42578125" customWidth="1"/>
    <col min="9" max="9" width="20" customWidth="1"/>
    <col min="10" max="10" width="10.28515625" customWidth="1"/>
    <col min="11" max="11" width="5.85546875" customWidth="1"/>
    <col min="12" max="12" width="14.5703125" bestFit="1" customWidth="1"/>
    <col min="13" max="15" width="10.5703125" customWidth="1"/>
    <col min="16" max="16" width="5.85546875" customWidth="1"/>
    <col min="17" max="17" width="1.5703125" style="80" customWidth="1"/>
    <col min="18" max="18" width="2.85546875" customWidth="1"/>
    <col min="19" max="19" width="22.85546875" customWidth="1"/>
    <col min="20" max="20" width="17.42578125" bestFit="1" customWidth="1"/>
    <col min="21" max="21" width="15.140625" bestFit="1" customWidth="1"/>
    <col min="22" max="22" width="17.85546875" bestFit="1" customWidth="1"/>
    <col min="23" max="23" width="26.85546875" bestFit="1" customWidth="1"/>
    <col min="24" max="24" width="10.42578125" bestFit="1" customWidth="1"/>
    <col min="25" max="28" width="10.5703125" customWidth="1"/>
    <col min="29" max="29" width="28.7109375" customWidth="1"/>
    <col min="30" max="30" width="7.7109375" bestFit="1" customWidth="1"/>
    <col min="31" max="31" width="8" customWidth="1"/>
    <col min="32" max="32" width="1.28515625" style="80" customWidth="1"/>
    <col min="33" max="33" width="4" customWidth="1"/>
    <col min="34" max="34" width="28.140625" bestFit="1" customWidth="1"/>
    <col min="35" max="35" width="3.85546875" bestFit="1" customWidth="1"/>
    <col min="36" max="36" width="30.85546875" bestFit="1" customWidth="1"/>
    <col min="37" max="37" width="18.140625" bestFit="1" customWidth="1"/>
    <col min="38" max="39" width="10.5703125" customWidth="1"/>
    <col min="40" max="40" width="29.140625" bestFit="1" customWidth="1"/>
    <col min="41" max="41" width="16.42578125" bestFit="1" customWidth="1"/>
    <col min="42" max="42" width="10.5703125" customWidth="1"/>
    <col min="43" max="43" width="10.5703125" hidden="1" customWidth="1"/>
    <col min="44" max="44" width="56" hidden="1" customWidth="1"/>
    <col min="45" max="45" width="16.85546875" hidden="1" customWidth="1"/>
    <col min="46" max="48" width="17.5703125" hidden="1" customWidth="1"/>
    <col min="49" max="49" width="45" hidden="1" customWidth="1"/>
    <col min="50" max="50" width="19.7109375" hidden="1" customWidth="1"/>
    <col min="51" max="51" width="10.5703125" hidden="1" customWidth="1"/>
    <col min="52" max="52" width="10.140625" hidden="1" customWidth="1"/>
    <col min="53" max="53" width="13.140625" hidden="1" customWidth="1"/>
    <col min="54" max="54" width="11.7109375" hidden="1" customWidth="1"/>
    <col min="55" max="55" width="42" hidden="1" customWidth="1"/>
    <col min="56" max="56" width="49.140625" hidden="1" customWidth="1"/>
    <col min="57" max="57" width="44.140625" hidden="1" customWidth="1"/>
    <col min="58" max="58" width="16.140625" hidden="1" customWidth="1"/>
    <col min="59" max="59" width="19.7109375" hidden="1" customWidth="1"/>
    <col min="60" max="60" width="8.140625" hidden="1" customWidth="1"/>
    <col min="61" max="61" width="23.5703125" hidden="1" customWidth="1"/>
    <col min="62" max="62" width="20.85546875" hidden="1" customWidth="1"/>
    <col min="63" max="63" width="19.85546875" hidden="1" customWidth="1"/>
    <col min="64" max="64" width="38.28515625" hidden="1" customWidth="1"/>
    <col min="65" max="65" width="15.42578125" hidden="1" customWidth="1"/>
    <col min="66" max="66" width="29.85546875" hidden="1" customWidth="1"/>
    <col min="67" max="67" width="29.42578125" hidden="1" customWidth="1"/>
    <col min="68" max="68" width="69.28515625" hidden="1" customWidth="1"/>
    <col min="69" max="69" width="32.5703125" hidden="1" customWidth="1"/>
    <col min="70" max="70" width="29.28515625" hidden="1" customWidth="1"/>
    <col min="71" max="71" width="20" hidden="1" customWidth="1"/>
    <col min="72" max="72" width="56.28515625" hidden="1" customWidth="1"/>
    <col min="73" max="73" width="64.85546875" hidden="1" customWidth="1"/>
    <col min="74" max="76" width="11.140625" hidden="1" customWidth="1"/>
    <col min="77" max="16384" width="10.5703125" hidden="1"/>
  </cols>
  <sheetData>
    <row r="1" spans="2:74" ht="20.25" thickBot="1" x14ac:dyDescent="0.25">
      <c r="B1" s="75" t="s">
        <v>98</v>
      </c>
      <c r="C1" s="75"/>
      <c r="I1" s="75" t="s">
        <v>99</v>
      </c>
      <c r="J1" s="75"/>
      <c r="K1" s="75"/>
      <c r="S1" s="75" t="s">
        <v>100</v>
      </c>
      <c r="T1" s="75"/>
      <c r="AH1" s="75" t="s">
        <v>101</v>
      </c>
      <c r="AI1" s="75"/>
    </row>
    <row r="2" spans="2:74" ht="13.5" thickTop="1" x14ac:dyDescent="0.2"/>
    <row r="3" spans="2:74" x14ac:dyDescent="0.2">
      <c r="B3" s="72" t="s">
        <v>102</v>
      </c>
      <c r="I3" s="72" t="s">
        <v>103</v>
      </c>
      <c r="S3" s="72" t="s">
        <v>21</v>
      </c>
      <c r="T3" t="s">
        <v>104</v>
      </c>
      <c r="U3" t="s">
        <v>105</v>
      </c>
      <c r="W3" s="72" t="s">
        <v>106</v>
      </c>
      <c r="AH3" s="72" t="s">
        <v>107</v>
      </c>
      <c r="AL3" s="19"/>
      <c r="AM3" s="19"/>
      <c r="AN3" t="s">
        <v>108</v>
      </c>
      <c r="AO3" t="s">
        <v>109</v>
      </c>
      <c r="AS3" s="72" t="s">
        <v>110</v>
      </c>
    </row>
    <row r="4" spans="2:74" x14ac:dyDescent="0.2">
      <c r="B4" s="73" t="s">
        <v>111</v>
      </c>
      <c r="C4" s="71">
        <v>0.92857142857142871</v>
      </c>
      <c r="I4" s="73" t="s">
        <v>112</v>
      </c>
      <c r="J4" s="76">
        <v>489972</v>
      </c>
      <c r="S4" s="73">
        <v>28801</v>
      </c>
      <c r="T4" s="78">
        <v>10</v>
      </c>
      <c r="U4" s="76">
        <v>1769089.15</v>
      </c>
      <c r="W4" s="73" t="s">
        <v>113</v>
      </c>
      <c r="X4" s="76">
        <v>2601014.9700000002</v>
      </c>
      <c r="AH4" s="73" t="s">
        <v>108</v>
      </c>
      <c r="AI4" s="78">
        <v>105</v>
      </c>
      <c r="AL4" s="19"/>
      <c r="AM4" s="19"/>
      <c r="AN4" s="78">
        <v>105</v>
      </c>
      <c r="AO4" s="78">
        <v>62</v>
      </c>
      <c r="AS4" t="s">
        <v>67</v>
      </c>
      <c r="AT4" t="s">
        <v>86</v>
      </c>
      <c r="AU4" t="s">
        <v>92</v>
      </c>
      <c r="AV4" t="s">
        <v>90</v>
      </c>
      <c r="AW4" t="s">
        <v>45</v>
      </c>
      <c r="AX4" t="s">
        <v>84</v>
      </c>
      <c r="AY4" t="s">
        <v>52</v>
      </c>
      <c r="AZ4" t="s">
        <v>42</v>
      </c>
      <c r="BA4" t="s">
        <v>38</v>
      </c>
      <c r="BB4" t="s">
        <v>78</v>
      </c>
      <c r="BC4" t="s">
        <v>31</v>
      </c>
      <c r="BD4" t="s">
        <v>40</v>
      </c>
      <c r="BE4" t="s">
        <v>27</v>
      </c>
      <c r="BF4" t="s">
        <v>36</v>
      </c>
      <c r="BG4" t="s">
        <v>73</v>
      </c>
      <c r="BH4" t="s">
        <v>34</v>
      </c>
      <c r="BI4" t="s">
        <v>76</v>
      </c>
      <c r="BJ4" t="s">
        <v>71</v>
      </c>
      <c r="BK4" t="s">
        <v>48</v>
      </c>
      <c r="BL4" t="s">
        <v>43</v>
      </c>
      <c r="BM4" t="s">
        <v>47</v>
      </c>
      <c r="BN4" t="s">
        <v>79</v>
      </c>
      <c r="BO4" t="s">
        <v>81</v>
      </c>
      <c r="BP4" t="s">
        <v>59</v>
      </c>
      <c r="BQ4" t="s">
        <v>55</v>
      </c>
      <c r="BR4" t="s">
        <v>53</v>
      </c>
      <c r="BS4" t="s">
        <v>87</v>
      </c>
      <c r="BT4" t="s">
        <v>63</v>
      </c>
      <c r="BU4" t="s">
        <v>57</v>
      </c>
      <c r="BV4" t="s">
        <v>114</v>
      </c>
    </row>
    <row r="5" spans="2:74" x14ac:dyDescent="0.2">
      <c r="B5" s="73" t="s">
        <v>115</v>
      </c>
      <c r="C5" s="71">
        <v>0.57466666666666677</v>
      </c>
      <c r="I5" s="73" t="s">
        <v>116</v>
      </c>
      <c r="J5" s="76">
        <v>5000</v>
      </c>
      <c r="S5" s="73">
        <v>28803</v>
      </c>
      <c r="T5" s="78">
        <v>2</v>
      </c>
      <c r="U5" s="76">
        <v>610684</v>
      </c>
      <c r="W5" s="73" t="s">
        <v>117</v>
      </c>
      <c r="X5" s="76">
        <v>1326924.97</v>
      </c>
      <c r="AH5" s="73" t="s">
        <v>109</v>
      </c>
      <c r="AI5" s="78">
        <v>62</v>
      </c>
      <c r="AK5" s="19"/>
      <c r="AL5" s="19"/>
      <c r="AM5" s="19"/>
      <c r="AR5" t="s">
        <v>118</v>
      </c>
      <c r="AS5" s="71">
        <v>0.82066666666666654</v>
      </c>
      <c r="AT5" s="71">
        <v>0.70866666666666667</v>
      </c>
      <c r="AU5" s="71">
        <v>0.57466666666666677</v>
      </c>
      <c r="AV5" s="71">
        <v>0.59333333333333338</v>
      </c>
      <c r="AW5" s="71">
        <v>0.87733333333333341</v>
      </c>
      <c r="AX5" s="71">
        <v>0.72399999999999998</v>
      </c>
      <c r="AY5" s="71">
        <v>0.86933333333333329</v>
      </c>
      <c r="AZ5" s="71">
        <v>0.89499999999999991</v>
      </c>
      <c r="BA5" s="71">
        <v>0.90071428571428569</v>
      </c>
      <c r="BB5" s="71">
        <v>0.746</v>
      </c>
      <c r="BC5" s="71">
        <v>0.91500000000000004</v>
      </c>
      <c r="BD5" s="71">
        <v>0.90000000000000013</v>
      </c>
      <c r="BE5" s="71">
        <v>0.92857142857142871</v>
      </c>
      <c r="BF5" s="71">
        <v>0.90599999999999992</v>
      </c>
      <c r="BG5" s="71">
        <v>0.78933333333333333</v>
      </c>
      <c r="BH5" s="71">
        <v>0.90866666666666662</v>
      </c>
      <c r="BI5" s="71">
        <v>0.75666666666666671</v>
      </c>
      <c r="BJ5" s="71">
        <v>0.81333333333333313</v>
      </c>
      <c r="BK5" s="71">
        <v>0.87599999999999989</v>
      </c>
      <c r="BL5" s="71">
        <v>0.89285714285714302</v>
      </c>
      <c r="BM5" s="71">
        <v>0.876</v>
      </c>
      <c r="BN5" s="71">
        <v>0.74142857142857133</v>
      </c>
      <c r="BO5" s="71">
        <v>0.73571428571428577</v>
      </c>
      <c r="BP5" s="71">
        <v>0.85733333333333317</v>
      </c>
      <c r="BQ5" s="71">
        <v>0.86799999999999999</v>
      </c>
      <c r="BR5" s="71">
        <v>0.86857142857142855</v>
      </c>
      <c r="BS5" s="71">
        <v>0.60357142857142854</v>
      </c>
      <c r="BT5" s="71">
        <v>0.85399999999999998</v>
      </c>
      <c r="BU5" s="71">
        <v>0.8666666666666667</v>
      </c>
      <c r="BV5" s="71">
        <v>23.667428571428562</v>
      </c>
    </row>
    <row r="6" spans="2:74" x14ac:dyDescent="0.2">
      <c r="B6" s="73" t="s">
        <v>119</v>
      </c>
      <c r="C6" s="71">
        <v>0.8666666666666667</v>
      </c>
      <c r="I6" s="73" t="s">
        <v>120</v>
      </c>
      <c r="J6" s="76">
        <v>165319</v>
      </c>
      <c r="S6" s="73">
        <v>28806</v>
      </c>
      <c r="T6" s="78">
        <v>4</v>
      </c>
      <c r="U6" s="76">
        <v>575642</v>
      </c>
      <c r="W6" s="73" t="s">
        <v>121</v>
      </c>
      <c r="X6" s="76">
        <v>785559</v>
      </c>
      <c r="AH6" s="73" t="s">
        <v>122</v>
      </c>
      <c r="AI6" s="78">
        <v>105</v>
      </c>
      <c r="AK6" s="19"/>
      <c r="AL6" s="19"/>
      <c r="AM6" s="19"/>
    </row>
    <row r="7" spans="2:74" x14ac:dyDescent="0.2">
      <c r="B7" s="73" t="s">
        <v>123</v>
      </c>
      <c r="C7" s="71">
        <v>0.81611822660098488</v>
      </c>
      <c r="I7" s="73" t="s">
        <v>124</v>
      </c>
      <c r="J7" s="76">
        <v>191630.67068965515</v>
      </c>
      <c r="S7" s="73">
        <v>28711</v>
      </c>
      <c r="T7" s="78">
        <v>1</v>
      </c>
      <c r="U7" s="76">
        <v>396245</v>
      </c>
      <c r="W7" s="73" t="s">
        <v>125</v>
      </c>
      <c r="X7" s="76">
        <v>1430122</v>
      </c>
      <c r="AH7" s="73" t="s">
        <v>126</v>
      </c>
      <c r="AI7" s="78">
        <v>62</v>
      </c>
      <c r="AK7" s="19"/>
      <c r="AL7" s="19"/>
      <c r="AM7" s="19"/>
    </row>
    <row r="8" spans="2:74" ht="12.6" customHeight="1" x14ac:dyDescent="0.2">
      <c r="S8" s="73">
        <v>28805</v>
      </c>
      <c r="T8" s="78">
        <v>1</v>
      </c>
      <c r="U8" s="76">
        <v>350667.29999999987</v>
      </c>
      <c r="W8" s="88" t="s">
        <v>127</v>
      </c>
      <c r="X8" s="88"/>
      <c r="AH8" s="89" t="s">
        <v>128</v>
      </c>
      <c r="AI8" s="89"/>
      <c r="AK8" s="19"/>
      <c r="AL8" s="19"/>
      <c r="AM8" s="19"/>
      <c r="AN8" s="19"/>
      <c r="AO8" s="19"/>
    </row>
    <row r="9" spans="2:74" ht="12.6" customHeight="1" x14ac:dyDescent="0.2">
      <c r="I9" s="72" t="s">
        <v>129</v>
      </c>
      <c r="K9" s="74" t="s">
        <v>130</v>
      </c>
      <c r="S9" s="73" t="s">
        <v>114</v>
      </c>
      <c r="T9" s="78">
        <v>18</v>
      </c>
      <c r="U9" s="76">
        <v>3702327.4499999997</v>
      </c>
      <c r="W9" s="88"/>
      <c r="X9" s="88"/>
      <c r="AH9" s="89"/>
      <c r="AI9" s="89"/>
      <c r="AK9" s="19"/>
      <c r="AL9" s="19"/>
      <c r="AM9" s="19"/>
      <c r="AN9" t="s">
        <v>122</v>
      </c>
      <c r="AO9" t="s">
        <v>126</v>
      </c>
    </row>
    <row r="10" spans="2:74" ht="12.6" customHeight="1" x14ac:dyDescent="0.2">
      <c r="I10" s="73" t="s">
        <v>131</v>
      </c>
      <c r="J10" s="76">
        <v>489972</v>
      </c>
      <c r="K10" s="77">
        <f>J4</f>
        <v>489972</v>
      </c>
      <c r="AH10" s="89"/>
      <c r="AI10" s="89"/>
      <c r="AK10" s="19"/>
      <c r="AL10" s="19"/>
      <c r="AM10" s="19"/>
      <c r="AN10" s="78">
        <v>105</v>
      </c>
      <c r="AO10" s="78">
        <v>62</v>
      </c>
      <c r="AR10" t="s">
        <v>112</v>
      </c>
      <c r="AS10" t="s">
        <v>116</v>
      </c>
      <c r="AT10" t="s">
        <v>120</v>
      </c>
      <c r="AU10" t="s">
        <v>124</v>
      </c>
    </row>
    <row r="11" spans="2:74" x14ac:dyDescent="0.2">
      <c r="I11" s="73" t="s">
        <v>132</v>
      </c>
      <c r="J11" s="76">
        <v>38000</v>
      </c>
      <c r="K11" s="77">
        <f t="shared" ref="K11:K13" si="0">J5</f>
        <v>5000</v>
      </c>
      <c r="AH11" s="89"/>
      <c r="AI11" s="89"/>
      <c r="AK11" s="19"/>
      <c r="AL11" s="19"/>
      <c r="AM11" s="19"/>
      <c r="AR11" s="76">
        <v>489972</v>
      </c>
      <c r="AS11" s="76">
        <v>5000</v>
      </c>
      <c r="AT11" s="76">
        <v>165319</v>
      </c>
      <c r="AU11" s="76">
        <v>191630.67068965515</v>
      </c>
      <c r="AY11" t="s">
        <v>131</v>
      </c>
      <c r="AZ11" t="s">
        <v>132</v>
      </c>
      <c r="BA11" t="s">
        <v>133</v>
      </c>
      <c r="BB11" t="s">
        <v>134</v>
      </c>
    </row>
    <row r="12" spans="2:74" x14ac:dyDescent="0.2">
      <c r="I12" s="73" t="s">
        <v>133</v>
      </c>
      <c r="J12" s="76">
        <v>143015.5</v>
      </c>
      <c r="K12" s="77">
        <f t="shared" si="0"/>
        <v>165319</v>
      </c>
      <c r="S12" s="72" t="s">
        <v>135</v>
      </c>
      <c r="T12" t="s">
        <v>136</v>
      </c>
      <c r="U12" t="s">
        <v>137</v>
      </c>
      <c r="V12" t="s">
        <v>138</v>
      </c>
      <c r="W12" t="s">
        <v>139</v>
      </c>
      <c r="AH12" s="89" t="s">
        <v>140</v>
      </c>
      <c r="AI12" s="89"/>
      <c r="AK12" s="19"/>
      <c r="AL12" s="19"/>
      <c r="AM12" s="19"/>
      <c r="AY12" s="76">
        <v>489972</v>
      </c>
      <c r="AZ12" s="76">
        <v>38000</v>
      </c>
      <c r="BA12" s="76">
        <v>143015.5</v>
      </c>
      <c r="BB12" s="76">
        <v>205684.85833333331</v>
      </c>
    </row>
    <row r="13" spans="2:74" x14ac:dyDescent="0.2">
      <c r="I13" s="73" t="s">
        <v>134</v>
      </c>
      <c r="J13" s="76">
        <v>205684.85833333331</v>
      </c>
      <c r="K13" s="77">
        <f t="shared" si="0"/>
        <v>191630.67068965515</v>
      </c>
      <c r="S13" s="73" t="s">
        <v>67</v>
      </c>
      <c r="T13" s="76">
        <v>38000</v>
      </c>
      <c r="U13" s="76"/>
      <c r="V13" s="76"/>
      <c r="W13" s="76"/>
      <c r="AK13" s="19"/>
      <c r="AL13" s="19"/>
      <c r="AM13" s="19"/>
    </row>
    <row r="14" spans="2:74" x14ac:dyDescent="0.2">
      <c r="S14" s="73" t="s">
        <v>86</v>
      </c>
      <c r="T14" s="76">
        <v>99380</v>
      </c>
      <c r="U14" s="76"/>
      <c r="V14" s="76"/>
      <c r="W14" s="76"/>
      <c r="AK14" s="19"/>
      <c r="AL14" s="19"/>
      <c r="AM14" s="19"/>
      <c r="AN14" s="19"/>
      <c r="AO14" s="19"/>
    </row>
    <row r="15" spans="2:74" x14ac:dyDescent="0.2">
      <c r="I15" s="72" t="s">
        <v>141</v>
      </c>
      <c r="S15" s="73" t="s">
        <v>92</v>
      </c>
      <c r="T15" s="76">
        <v>115000</v>
      </c>
      <c r="U15" s="76"/>
      <c r="V15" s="76"/>
      <c r="W15" s="76"/>
      <c r="AK15" s="19"/>
      <c r="AL15" s="19"/>
      <c r="AM15" s="19"/>
      <c r="AN15" s="19"/>
      <c r="AO15" s="19"/>
    </row>
    <row r="16" spans="2:74" x14ac:dyDescent="0.2">
      <c r="I16" s="73" t="s">
        <v>142</v>
      </c>
      <c r="J16" s="78">
        <v>29</v>
      </c>
      <c r="S16" s="73" t="s">
        <v>90</v>
      </c>
      <c r="T16" s="76">
        <v>95872</v>
      </c>
      <c r="U16" s="76">
        <v>95872</v>
      </c>
      <c r="V16" s="76">
        <v>98270</v>
      </c>
      <c r="W16" s="76">
        <v>100725</v>
      </c>
      <c r="AK16" s="19"/>
      <c r="AL16" s="19"/>
      <c r="AM16" s="19"/>
      <c r="AN16" s="19"/>
      <c r="AO16" s="19"/>
    </row>
    <row r="17" spans="9:45" x14ac:dyDescent="0.2">
      <c r="I17" s="73" t="s">
        <v>143</v>
      </c>
      <c r="J17" s="78">
        <v>16</v>
      </c>
      <c r="S17" s="73" t="s">
        <v>45</v>
      </c>
      <c r="T17" s="76">
        <v>120042</v>
      </c>
      <c r="U17" s="76">
        <v>120042</v>
      </c>
      <c r="V17" s="76">
        <v>120042</v>
      </c>
      <c r="W17" s="76">
        <v>0</v>
      </c>
      <c r="AK17" s="19"/>
      <c r="AL17" s="19"/>
      <c r="AM17" s="19"/>
      <c r="AN17" s="19"/>
      <c r="AO17" s="19"/>
    </row>
    <row r="18" spans="9:45" x14ac:dyDescent="0.2">
      <c r="S18" s="73" t="s">
        <v>84</v>
      </c>
      <c r="T18" s="76">
        <v>175000</v>
      </c>
      <c r="U18" s="76">
        <v>175000</v>
      </c>
      <c r="V18" s="76">
        <v>175000</v>
      </c>
      <c r="W18" s="76">
        <v>175000</v>
      </c>
      <c r="AK18" s="19"/>
      <c r="AL18" s="19"/>
      <c r="AM18" s="19"/>
      <c r="AN18" s="19"/>
      <c r="AO18" s="19"/>
    </row>
    <row r="19" spans="9:45" x14ac:dyDescent="0.2">
      <c r="I19" s="72" t="s">
        <v>144</v>
      </c>
      <c r="S19" s="73" t="s">
        <v>52</v>
      </c>
      <c r="T19" s="76">
        <v>261300</v>
      </c>
      <c r="U19" s="76">
        <v>261300</v>
      </c>
      <c r="V19" s="76">
        <v>261300</v>
      </c>
      <c r="W19" s="76">
        <v>261300</v>
      </c>
      <c r="AK19" s="19"/>
      <c r="AL19" s="19"/>
      <c r="AM19" s="19"/>
      <c r="AN19" s="19"/>
      <c r="AO19" s="19"/>
    </row>
    <row r="20" spans="9:45" x14ac:dyDescent="0.2">
      <c r="I20" s="73" t="s">
        <v>104</v>
      </c>
      <c r="J20" s="78">
        <v>18</v>
      </c>
      <c r="S20" s="73" t="s">
        <v>42</v>
      </c>
      <c r="T20" s="76">
        <v>67511.48</v>
      </c>
      <c r="U20" s="76"/>
      <c r="V20" s="76"/>
      <c r="W20" s="76"/>
      <c r="AK20" s="19"/>
      <c r="AL20" s="19"/>
      <c r="AM20" s="19"/>
      <c r="AN20" s="19"/>
      <c r="AO20" s="19"/>
    </row>
    <row r="21" spans="9:45" x14ac:dyDescent="0.2">
      <c r="I21" s="73" t="s">
        <v>145</v>
      </c>
      <c r="J21" s="78">
        <v>9</v>
      </c>
      <c r="S21" s="73" t="s">
        <v>38</v>
      </c>
      <c r="T21" s="76">
        <v>194380.66999999995</v>
      </c>
      <c r="U21" s="76"/>
      <c r="V21" s="76"/>
      <c r="W21" s="76"/>
      <c r="AR21" s="72" t="s">
        <v>146</v>
      </c>
      <c r="AS21" t="s">
        <v>117</v>
      </c>
    </row>
    <row r="22" spans="9:45" x14ac:dyDescent="0.2">
      <c r="S22" s="73" t="s">
        <v>78</v>
      </c>
      <c r="T22" s="76">
        <v>370000</v>
      </c>
      <c r="U22" s="76">
        <v>370000</v>
      </c>
      <c r="V22" s="76">
        <v>135000</v>
      </c>
      <c r="W22" s="76">
        <v>135000</v>
      </c>
      <c r="AR22" s="73" t="s">
        <v>39</v>
      </c>
      <c r="AS22" s="81">
        <v>1326924.97</v>
      </c>
    </row>
    <row r="23" spans="9:45" ht="25.5" x14ac:dyDescent="0.2">
      <c r="I23" s="61" t="s">
        <v>147</v>
      </c>
      <c r="J23" s="61" t="s">
        <v>148</v>
      </c>
      <c r="S23" s="73" t="s">
        <v>31</v>
      </c>
      <c r="T23" s="76">
        <v>358832</v>
      </c>
      <c r="U23" s="76"/>
      <c r="V23" s="76"/>
      <c r="W23" s="76"/>
      <c r="AR23" s="73" t="s">
        <v>149</v>
      </c>
      <c r="AS23" s="81">
        <v>2068472.78</v>
      </c>
    </row>
    <row r="24" spans="9:45" x14ac:dyDescent="0.2">
      <c r="I24" t="s">
        <v>104</v>
      </c>
      <c r="J24" s="79">
        <f>GETPIVOTDATA("[Measures].[Projects Funded]",$I$19)/GETPIVOTDATA("[Measures].[Projects]",$I$15)</f>
        <v>0.62068965517241381</v>
      </c>
      <c r="S24" s="73" t="s">
        <v>40</v>
      </c>
      <c r="T24" s="76">
        <v>451273</v>
      </c>
      <c r="U24" s="76"/>
      <c r="V24" s="76"/>
      <c r="W24" s="76"/>
      <c r="AR24" s="73" t="s">
        <v>150</v>
      </c>
      <c r="AS24" s="81">
        <v>2900384.78</v>
      </c>
    </row>
    <row r="25" spans="9:45" x14ac:dyDescent="0.2">
      <c r="I25" t="s">
        <v>143</v>
      </c>
      <c r="J25" s="79">
        <f>GETPIVOTDATA("[Measures].[Multi-Year Projects Funded]",$I$19)/GETPIVOTDATA("[Measures].[Multi-Year Projects]",$I$15)</f>
        <v>0.5625</v>
      </c>
      <c r="S25" s="73" t="s">
        <v>27</v>
      </c>
      <c r="T25" s="76">
        <v>165319</v>
      </c>
      <c r="U25" s="76">
        <v>165319</v>
      </c>
      <c r="V25" s="76">
        <v>176064</v>
      </c>
      <c r="W25" s="76">
        <v>187509</v>
      </c>
      <c r="AR25" s="73" t="s">
        <v>151</v>
      </c>
      <c r="AS25" s="81">
        <v>1861641</v>
      </c>
    </row>
    <row r="26" spans="9:45" x14ac:dyDescent="0.2">
      <c r="S26" s="73" t="s">
        <v>36</v>
      </c>
      <c r="T26" s="76">
        <v>82723</v>
      </c>
      <c r="U26" s="76"/>
      <c r="V26" s="76"/>
      <c r="W26" s="76"/>
      <c r="AR26" s="73" t="s">
        <v>152</v>
      </c>
      <c r="AS26" s="81">
        <v>2927237.48</v>
      </c>
    </row>
    <row r="27" spans="9:45" x14ac:dyDescent="0.2">
      <c r="S27" s="73" t="s">
        <v>73</v>
      </c>
      <c r="T27" s="76">
        <v>280000</v>
      </c>
      <c r="U27" s="76"/>
      <c r="V27" s="76"/>
      <c r="W27" s="76"/>
      <c r="AR27" s="73" t="s">
        <v>114</v>
      </c>
      <c r="AS27" s="81">
        <v>11084661.01</v>
      </c>
    </row>
    <row r="28" spans="9:45" x14ac:dyDescent="0.2">
      <c r="S28" s="73" t="s">
        <v>34</v>
      </c>
      <c r="T28" s="76">
        <v>120712</v>
      </c>
      <c r="U28" s="76">
        <v>120712</v>
      </c>
      <c r="V28" s="76">
        <v>120712</v>
      </c>
      <c r="W28" s="76">
        <v>120712</v>
      </c>
    </row>
    <row r="29" spans="9:45" x14ac:dyDescent="0.2">
      <c r="S29" s="73" t="s">
        <v>76</v>
      </c>
      <c r="T29" s="76">
        <v>5000</v>
      </c>
      <c r="U29" s="76">
        <v>5000</v>
      </c>
      <c r="V29" s="76">
        <v>5000</v>
      </c>
      <c r="W29" s="76">
        <v>5000</v>
      </c>
    </row>
    <row r="30" spans="9:45" x14ac:dyDescent="0.2">
      <c r="S30" s="73" t="s">
        <v>71</v>
      </c>
      <c r="T30" s="76">
        <v>86000</v>
      </c>
      <c r="U30" s="76"/>
      <c r="V30" s="76"/>
      <c r="W30" s="76"/>
    </row>
    <row r="31" spans="9:45" x14ac:dyDescent="0.2">
      <c r="S31" s="73" t="s">
        <v>48</v>
      </c>
      <c r="T31" s="76">
        <v>489972</v>
      </c>
      <c r="U31" s="76"/>
      <c r="V31" s="76"/>
      <c r="W31" s="76"/>
    </row>
    <row r="32" spans="9:45" x14ac:dyDescent="0.2">
      <c r="S32" s="73" t="s">
        <v>43</v>
      </c>
      <c r="T32" s="76">
        <v>42590</v>
      </c>
      <c r="U32" s="76">
        <v>42590</v>
      </c>
      <c r="V32" s="76">
        <v>46075</v>
      </c>
      <c r="W32" s="76">
        <v>0</v>
      </c>
    </row>
    <row r="33" spans="19:23" x14ac:dyDescent="0.2">
      <c r="S33" s="73" t="s">
        <v>47</v>
      </c>
      <c r="T33" s="76">
        <v>66300</v>
      </c>
      <c r="U33" s="76">
        <v>66300</v>
      </c>
      <c r="V33" s="76">
        <v>90000</v>
      </c>
      <c r="W33" s="76">
        <v>90000</v>
      </c>
    </row>
    <row r="34" spans="19:23" x14ac:dyDescent="0.2">
      <c r="S34" s="73" t="s">
        <v>79</v>
      </c>
      <c r="T34" s="76">
        <v>230370</v>
      </c>
      <c r="U34" s="76">
        <v>230370</v>
      </c>
      <c r="V34" s="76">
        <v>230370</v>
      </c>
      <c r="W34" s="76">
        <v>230370</v>
      </c>
    </row>
    <row r="35" spans="19:23" x14ac:dyDescent="0.2">
      <c r="S35" s="73" t="s">
        <v>81</v>
      </c>
      <c r="T35" s="76">
        <v>183340</v>
      </c>
      <c r="U35" s="76">
        <v>183340</v>
      </c>
      <c r="V35" s="76">
        <v>79040</v>
      </c>
      <c r="W35" s="76">
        <v>0</v>
      </c>
    </row>
    <row r="36" spans="19:23" x14ac:dyDescent="0.2">
      <c r="S36" s="73" t="s">
        <v>59</v>
      </c>
      <c r="T36" s="76">
        <v>396245</v>
      </c>
      <c r="U36" s="76"/>
      <c r="V36" s="76"/>
      <c r="W36" s="76"/>
    </row>
    <row r="37" spans="19:23" x14ac:dyDescent="0.2">
      <c r="S37" s="73" t="s">
        <v>55</v>
      </c>
      <c r="T37" s="76">
        <v>311460</v>
      </c>
      <c r="U37" s="76"/>
      <c r="V37" s="76"/>
      <c r="W37" s="76"/>
    </row>
    <row r="38" spans="19:23" x14ac:dyDescent="0.2">
      <c r="S38" s="73" t="s">
        <v>53</v>
      </c>
      <c r="T38" s="76">
        <v>350667.29999999987</v>
      </c>
      <c r="U38" s="76">
        <v>350667.29999999987</v>
      </c>
      <c r="V38" s="76">
        <v>434442</v>
      </c>
      <c r="W38" s="76">
        <v>1245122</v>
      </c>
    </row>
    <row r="39" spans="19:23" x14ac:dyDescent="0.2">
      <c r="S39" s="73" t="s">
        <v>87</v>
      </c>
      <c r="T39" s="76">
        <v>215000</v>
      </c>
      <c r="U39" s="76">
        <v>215000</v>
      </c>
      <c r="V39" s="76">
        <v>400000</v>
      </c>
      <c r="W39" s="76">
        <v>400000</v>
      </c>
    </row>
    <row r="40" spans="19:23" x14ac:dyDescent="0.2">
      <c r="S40" s="73" t="s">
        <v>63</v>
      </c>
      <c r="T40" s="76">
        <v>110000</v>
      </c>
      <c r="U40" s="76">
        <v>110000</v>
      </c>
      <c r="V40" s="76">
        <v>110000</v>
      </c>
      <c r="W40" s="76">
        <v>110000</v>
      </c>
    </row>
    <row r="41" spans="19:23" x14ac:dyDescent="0.2">
      <c r="S41" s="73" t="s">
        <v>57</v>
      </c>
      <c r="T41" s="76">
        <v>75000</v>
      </c>
      <c r="U41" s="76">
        <v>75000</v>
      </c>
      <c r="V41" s="76">
        <v>75000</v>
      </c>
      <c r="W41" s="76">
        <v>75000</v>
      </c>
    </row>
    <row r="42" spans="19:23" x14ac:dyDescent="0.2">
      <c r="S42" s="73" t="s">
        <v>114</v>
      </c>
      <c r="T42" s="76">
        <v>5557289.4499999993</v>
      </c>
      <c r="U42" s="76">
        <v>2586512.2999999998</v>
      </c>
      <c r="V42" s="76">
        <v>2556315</v>
      </c>
      <c r="W42" s="76">
        <v>3135738</v>
      </c>
    </row>
  </sheetData>
  <mergeCells count="3">
    <mergeCell ref="W8:X9"/>
    <mergeCell ref="AH8:AI11"/>
    <mergeCell ref="AH12:AI12"/>
  </mergeCells>
  <pageMargins left="0.7" right="0.7" top="0.75" bottom="0.75" header="0.3" footer="0.3"/>
  <pageSetup orientation="portrait" r:id="rId16"/>
  <drawing r:id="rId17"/>
  <tableParts count="1">
    <tablePart r:id="rId18"/>
  </tableParts>
  <extLst>
    <ext xmlns:x14="http://schemas.microsoft.com/office/spreadsheetml/2009/9/main" uri="{78C0D931-6437-407d-A8EE-F0AAD7539E65}">
      <x14:conditionalFormattings>
        <x14:conditionalFormatting xmlns:xm="http://schemas.microsoft.com/office/excel/2006/main">
          <x14:cfRule type="iconSet" priority="4" id="{413F9050-A1A1-4708-B998-EC020F3BA5EC}">
            <x14:iconSet iconSet="3Triangles">
              <x14:cfvo type="percent">
                <xm:f>0</xm:f>
              </x14:cfvo>
              <x14:cfvo type="formula">
                <xm:f>$J$10</xm:f>
              </x14:cfvo>
              <x14:cfvo type="formula" gte="0">
                <xm:f>$J$10</xm:f>
              </x14:cfvo>
            </x14:iconSet>
          </x14:cfRule>
          <xm:sqref>K10</xm:sqref>
        </x14:conditionalFormatting>
        <x14:conditionalFormatting xmlns:xm="http://schemas.microsoft.com/office/excel/2006/main">
          <x14:cfRule type="iconSet" priority="3" id="{62368F82-D574-43C4-9389-D3F7FC0B2383}">
            <x14:iconSet iconSet="3Triangles" reverse="1">
              <x14:cfvo type="percent">
                <xm:f>0</xm:f>
              </x14:cfvo>
              <x14:cfvo type="formula">
                <xm:f>$J$11</xm:f>
              </x14:cfvo>
              <x14:cfvo type="formula">
                <xm:f>$J$11</xm:f>
              </x14:cfvo>
            </x14:iconSet>
          </x14:cfRule>
          <xm:sqref>K11</xm:sqref>
        </x14:conditionalFormatting>
        <x14:conditionalFormatting xmlns:xm="http://schemas.microsoft.com/office/excel/2006/main">
          <x14:cfRule type="iconSet" priority="2" id="{CCDD6C48-EE34-4A4D-AFE8-761287A6AD82}">
            <x14:iconSet iconSet="3Triangles" reverse="1">
              <x14:cfvo type="percent">
                <xm:f>0</xm:f>
              </x14:cfvo>
              <x14:cfvo type="formula">
                <xm:f>$J$12</xm:f>
              </x14:cfvo>
              <x14:cfvo type="formula">
                <xm:f>$J$12</xm:f>
              </x14:cfvo>
            </x14:iconSet>
          </x14:cfRule>
          <xm:sqref>K12</xm:sqref>
        </x14:conditionalFormatting>
        <x14:conditionalFormatting xmlns:xm="http://schemas.microsoft.com/office/excel/2006/main">
          <x14:cfRule type="iconSet" priority="1" id="{473AFE26-D123-4C68-8145-383A3C32CAFD}">
            <x14:iconSet iconSet="3Triangles" reverse="1">
              <x14:cfvo type="percent">
                <xm:f>0</xm:f>
              </x14:cfvo>
              <x14:cfvo type="formula">
                <xm:f>$J$13</xm:f>
              </x14:cfvo>
              <x14:cfvo type="formula">
                <xm:f>$J$13</xm:f>
              </x14:cfvo>
            </x14:iconSet>
          </x14:cfRule>
          <xm:sqref>K13</xm:sqref>
        </x14:conditionalFormatting>
      </x14:conditionalFormattings>
    </ext>
    <ext xmlns:x14="http://schemas.microsoft.com/office/spreadsheetml/2009/9/main" uri="{A8765BA9-456A-4dab-B4F3-ACF838C121DE}">
      <x14:slicerList>
        <x14:slicer r:id="rId19"/>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C9D7-42DB-45BD-9CDB-8CB081B4ABB9}">
  <dimension ref="A1:G32"/>
  <sheetViews>
    <sheetView workbookViewId="0">
      <selection activeCell="G12" sqref="G12"/>
    </sheetView>
  </sheetViews>
  <sheetFormatPr defaultColWidth="9.140625" defaultRowHeight="12.75" x14ac:dyDescent="0.2"/>
  <cols>
    <col min="1" max="1" width="31.28515625" style="50" customWidth="1"/>
    <col min="2" max="2" width="38.42578125" style="50" customWidth="1"/>
    <col min="3" max="3" width="12.5703125" style="50" bestFit="1" customWidth="1"/>
    <col min="4" max="4" width="14.140625" style="50" customWidth="1"/>
    <col min="5" max="16384" width="9.140625" style="50"/>
  </cols>
  <sheetData>
    <row r="1" spans="1:7" ht="18.75" x14ac:dyDescent="0.3">
      <c r="A1" s="90" t="s">
        <v>153</v>
      </c>
      <c r="B1" s="90"/>
      <c r="C1" s="90"/>
      <c r="D1" s="90"/>
      <c r="E1" s="90"/>
    </row>
    <row r="2" spans="1:7" ht="18.75" x14ac:dyDescent="0.3">
      <c r="A2" s="90" t="s">
        <v>154</v>
      </c>
      <c r="B2" s="90"/>
      <c r="C2" s="90"/>
      <c r="D2" s="90"/>
      <c r="E2" s="90"/>
    </row>
    <row r="4" spans="1:7" ht="18.75" x14ac:dyDescent="0.3">
      <c r="A4" s="51" t="s">
        <v>155</v>
      </c>
    </row>
    <row r="5" spans="1:7" ht="30" x14ac:dyDescent="0.2">
      <c r="A5" s="52" t="s">
        <v>156</v>
      </c>
      <c r="B5" s="52" t="s">
        <v>157</v>
      </c>
      <c r="C5" s="53" t="s">
        <v>158</v>
      </c>
      <c r="D5" s="53" t="s">
        <v>159</v>
      </c>
      <c r="E5" s="53" t="s">
        <v>160</v>
      </c>
    </row>
    <row r="6" spans="1:7" x14ac:dyDescent="0.2">
      <c r="A6" s="50" t="s">
        <v>161</v>
      </c>
      <c r="B6" s="50" t="s">
        <v>162</v>
      </c>
      <c r="C6" s="54">
        <v>3866</v>
      </c>
      <c r="D6" s="54">
        <v>15534</v>
      </c>
      <c r="E6" s="55">
        <f>C6/D6</f>
        <v>0.24887343890820138</v>
      </c>
    </row>
    <row r="7" spans="1:7" x14ac:dyDescent="0.2">
      <c r="A7" s="50" t="s">
        <v>163</v>
      </c>
      <c r="B7" s="50" t="s">
        <v>164</v>
      </c>
      <c r="C7" s="54">
        <v>136619</v>
      </c>
      <c r="D7" s="54">
        <v>267173</v>
      </c>
      <c r="E7" s="55">
        <f>C7/D7</f>
        <v>0.5113503235731155</v>
      </c>
    </row>
    <row r="8" spans="1:7" x14ac:dyDescent="0.2">
      <c r="A8" s="50" t="s">
        <v>163</v>
      </c>
      <c r="B8" s="50" t="s">
        <v>165</v>
      </c>
      <c r="C8" s="54">
        <v>297</v>
      </c>
      <c r="D8" s="54">
        <v>131916</v>
      </c>
      <c r="E8" s="55">
        <f>C8/D8</f>
        <v>2.2514327299190395E-3</v>
      </c>
    </row>
    <row r="9" spans="1:7" x14ac:dyDescent="0.2">
      <c r="A9" s="50" t="s">
        <v>48</v>
      </c>
      <c r="B9" s="50" t="s">
        <v>166</v>
      </c>
      <c r="C9" s="54">
        <v>16048</v>
      </c>
      <c r="D9" s="54">
        <v>61438</v>
      </c>
      <c r="E9" s="55">
        <f>C9/D9</f>
        <v>0.26120641947980078</v>
      </c>
    </row>
    <row r="10" spans="1:7" ht="15" x14ac:dyDescent="0.25">
      <c r="B10" s="56" t="s">
        <v>167</v>
      </c>
      <c r="C10" s="57">
        <f>SUM(C6:C9)</f>
        <v>156830</v>
      </c>
      <c r="D10" s="57">
        <v>3600000</v>
      </c>
      <c r="E10" s="58">
        <f>C10/D10</f>
        <v>4.3563888888888888E-2</v>
      </c>
    </row>
    <row r="13" spans="1:7" ht="18.75" x14ac:dyDescent="0.3">
      <c r="A13" s="51" t="s">
        <v>168</v>
      </c>
      <c r="F13" s="54"/>
      <c r="G13" s="54"/>
    </row>
    <row r="14" spans="1:7" ht="30" x14ac:dyDescent="0.2">
      <c r="A14" s="52" t="s">
        <v>156</v>
      </c>
      <c r="B14" s="52" t="s">
        <v>157</v>
      </c>
      <c r="C14" s="53" t="s">
        <v>158</v>
      </c>
      <c r="D14" s="53" t="s">
        <v>159</v>
      </c>
      <c r="E14" s="53" t="s">
        <v>160</v>
      </c>
    </row>
    <row r="15" spans="1:7" ht="25.5" x14ac:dyDescent="0.2">
      <c r="A15" s="59" t="s">
        <v>67</v>
      </c>
      <c r="B15" s="59" t="s">
        <v>169</v>
      </c>
      <c r="C15" s="54">
        <v>282</v>
      </c>
      <c r="D15" s="54">
        <v>13375</v>
      </c>
      <c r="E15" s="55">
        <f>C15/D15</f>
        <v>2.1084112149532711E-2</v>
      </c>
    </row>
    <row r="16" spans="1:7" ht="25.5" x14ac:dyDescent="0.2">
      <c r="A16" s="59" t="s">
        <v>170</v>
      </c>
      <c r="B16" s="59" t="s">
        <v>171</v>
      </c>
      <c r="C16" s="54">
        <v>5909.55</v>
      </c>
      <c r="D16" s="54">
        <v>138019</v>
      </c>
      <c r="E16" s="55">
        <f>C16/D16</f>
        <v>4.2816931002253311E-2</v>
      </c>
    </row>
    <row r="17" spans="1:5" ht="25.5" x14ac:dyDescent="0.2">
      <c r="A17" s="59" t="s">
        <v>163</v>
      </c>
      <c r="B17" s="59" t="s">
        <v>172</v>
      </c>
      <c r="C17" s="54">
        <v>49780</v>
      </c>
      <c r="D17" s="54">
        <v>234675</v>
      </c>
      <c r="E17" s="55">
        <f>C17/D17</f>
        <v>0.21212314903590071</v>
      </c>
    </row>
    <row r="18" spans="1:5" x14ac:dyDescent="0.2">
      <c r="A18" s="59" t="s">
        <v>36</v>
      </c>
      <c r="B18" s="59" t="s">
        <v>173</v>
      </c>
      <c r="C18" s="54">
        <v>36553.67</v>
      </c>
      <c r="D18" s="54">
        <v>106384</v>
      </c>
      <c r="E18" s="55">
        <f>C18/D18</f>
        <v>0.34360119942848549</v>
      </c>
    </row>
    <row r="19" spans="1:5" ht="15" x14ac:dyDescent="0.25">
      <c r="B19" s="60" t="s">
        <v>167</v>
      </c>
      <c r="C19" s="57">
        <f>SUM(C15:C18)</f>
        <v>92525.22</v>
      </c>
      <c r="D19" s="57">
        <v>3672000</v>
      </c>
      <c r="E19" s="58">
        <f>C19/D19</f>
        <v>2.5197500000000001E-2</v>
      </c>
    </row>
    <row r="22" spans="1:5" ht="18.75" x14ac:dyDescent="0.3">
      <c r="A22" s="51" t="s">
        <v>174</v>
      </c>
    </row>
    <row r="23" spans="1:5" ht="30" x14ac:dyDescent="0.2">
      <c r="A23" s="52" t="s">
        <v>156</v>
      </c>
      <c r="B23" s="52" t="s">
        <v>157</v>
      </c>
      <c r="C23" s="53" t="s">
        <v>158</v>
      </c>
      <c r="D23" s="53" t="s">
        <v>159</v>
      </c>
      <c r="E23" s="53" t="s">
        <v>160</v>
      </c>
    </row>
    <row r="24" spans="1:5" ht="25.5" x14ac:dyDescent="0.2">
      <c r="A24" s="61" t="s">
        <v>170</v>
      </c>
      <c r="B24" s="61" t="s">
        <v>175</v>
      </c>
      <c r="C24" s="62">
        <v>12981</v>
      </c>
      <c r="D24" s="62">
        <v>28926</v>
      </c>
      <c r="E24" s="55">
        <f t="shared" ref="E24:E32" si="0">C24/D24</f>
        <v>0.44876581622070111</v>
      </c>
    </row>
    <row r="25" spans="1:5" ht="25.5" x14ac:dyDescent="0.2">
      <c r="A25" s="61" t="s">
        <v>170</v>
      </c>
      <c r="B25" s="61" t="s">
        <v>176</v>
      </c>
      <c r="C25" s="62">
        <v>9036.5899999999965</v>
      </c>
      <c r="D25" s="62">
        <v>143160</v>
      </c>
      <c r="E25" s="55">
        <f t="shared" si="0"/>
        <v>6.3122310701313189E-2</v>
      </c>
    </row>
    <row r="26" spans="1:5" x14ac:dyDescent="0.2">
      <c r="A26" s="61" t="s">
        <v>170</v>
      </c>
      <c r="B26" s="61" t="s">
        <v>177</v>
      </c>
      <c r="C26" s="62">
        <v>8586.1900000000023</v>
      </c>
      <c r="D26" s="62">
        <v>69000</v>
      </c>
      <c r="E26" s="55">
        <f t="shared" si="0"/>
        <v>0.1244375362318841</v>
      </c>
    </row>
    <row r="27" spans="1:5" ht="38.25" x14ac:dyDescent="0.2">
      <c r="A27" s="61" t="s">
        <v>163</v>
      </c>
      <c r="B27" s="61" t="s">
        <v>178</v>
      </c>
      <c r="C27" s="62">
        <v>48775.200000000012</v>
      </c>
      <c r="D27" s="62">
        <v>331809</v>
      </c>
      <c r="E27" s="55">
        <f t="shared" si="0"/>
        <v>0.1469978210355958</v>
      </c>
    </row>
    <row r="28" spans="1:5" ht="25.5" x14ac:dyDescent="0.2">
      <c r="A28" s="61" t="s">
        <v>163</v>
      </c>
      <c r="B28" s="61" t="s">
        <v>172</v>
      </c>
      <c r="C28" s="62">
        <v>32988.380000000005</v>
      </c>
      <c r="D28" s="62">
        <v>529389</v>
      </c>
      <c r="E28" s="55">
        <f t="shared" si="0"/>
        <v>6.2314063949194268E-2</v>
      </c>
    </row>
    <row r="29" spans="1:5" x14ac:dyDescent="0.2">
      <c r="A29" s="61" t="s">
        <v>36</v>
      </c>
      <c r="B29" s="61" t="s">
        <v>179</v>
      </c>
      <c r="C29" s="62">
        <v>16176.240000000005</v>
      </c>
      <c r="D29" s="62">
        <v>84832</v>
      </c>
      <c r="E29" s="55">
        <f t="shared" si="0"/>
        <v>0.19068559034326676</v>
      </c>
    </row>
    <row r="30" spans="1:5" ht="25.5" x14ac:dyDescent="0.2">
      <c r="A30" s="61" t="s">
        <v>48</v>
      </c>
      <c r="B30" s="61" t="s">
        <v>180</v>
      </c>
      <c r="C30" s="62">
        <v>6772</v>
      </c>
      <c r="D30" s="62">
        <v>148547</v>
      </c>
      <c r="E30" s="55">
        <f t="shared" si="0"/>
        <v>4.5588264993571055E-2</v>
      </c>
    </row>
    <row r="31" spans="1:5" ht="25.5" x14ac:dyDescent="0.2">
      <c r="A31" s="61" t="s">
        <v>47</v>
      </c>
      <c r="B31" s="61" t="s">
        <v>181</v>
      </c>
      <c r="C31" s="62">
        <v>171</v>
      </c>
      <c r="D31" s="62">
        <v>50000</v>
      </c>
      <c r="E31" s="55">
        <f t="shared" si="0"/>
        <v>3.4199999999999999E-3</v>
      </c>
    </row>
    <row r="32" spans="1:5" ht="15" x14ac:dyDescent="0.25">
      <c r="B32" s="63" t="s">
        <v>167</v>
      </c>
      <c r="C32" s="57">
        <f>SUM(C24:C31)</f>
        <v>135486.60000000003</v>
      </c>
      <c r="D32" s="57">
        <v>3745440</v>
      </c>
      <c r="E32" s="58">
        <f t="shared" si="0"/>
        <v>3.6173747276688463E-2</v>
      </c>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5097B-4D93-46D0-BC38-F32B34F4A9C0}">
  <dimension ref="A1:E30"/>
  <sheetViews>
    <sheetView workbookViewId="0"/>
  </sheetViews>
  <sheetFormatPr defaultRowHeight="12.75" x14ac:dyDescent="0.2"/>
  <cols>
    <col min="1" max="1" width="55.42578125" style="61" customWidth="1"/>
    <col min="2" max="2" width="66.5703125" style="61" customWidth="1"/>
    <col min="3" max="3" width="14.7109375" customWidth="1"/>
    <col min="4" max="5" width="53.42578125" style="61" customWidth="1"/>
    <col min="6" max="14" width="53.42578125" customWidth="1"/>
    <col min="257" max="257" width="55.42578125" customWidth="1"/>
    <col min="258" max="258" width="66.5703125" customWidth="1"/>
    <col min="259" max="259" width="14.7109375" customWidth="1"/>
    <col min="260" max="270" width="53.42578125" customWidth="1"/>
    <col min="513" max="513" width="55.42578125" customWidth="1"/>
    <col min="514" max="514" width="66.5703125" customWidth="1"/>
    <col min="515" max="515" width="14.7109375" customWidth="1"/>
    <col min="516" max="526" width="53.42578125" customWidth="1"/>
    <col min="769" max="769" width="55.42578125" customWidth="1"/>
    <col min="770" max="770" width="66.5703125" customWidth="1"/>
    <col min="771" max="771" width="14.7109375" customWidth="1"/>
    <col min="772" max="782" width="53.42578125" customWidth="1"/>
    <col min="1025" max="1025" width="55.42578125" customWidth="1"/>
    <col min="1026" max="1026" width="66.5703125" customWidth="1"/>
    <col min="1027" max="1027" width="14.7109375" customWidth="1"/>
    <col min="1028" max="1038" width="53.42578125" customWidth="1"/>
    <col min="1281" max="1281" width="55.42578125" customWidth="1"/>
    <col min="1282" max="1282" width="66.5703125" customWidth="1"/>
    <col min="1283" max="1283" width="14.7109375" customWidth="1"/>
    <col min="1284" max="1294" width="53.42578125" customWidth="1"/>
    <col min="1537" max="1537" width="55.42578125" customWidth="1"/>
    <col min="1538" max="1538" width="66.5703125" customWidth="1"/>
    <col min="1539" max="1539" width="14.7109375" customWidth="1"/>
    <col min="1540" max="1550" width="53.42578125" customWidth="1"/>
    <col min="1793" max="1793" width="55.42578125" customWidth="1"/>
    <col min="1794" max="1794" width="66.5703125" customWidth="1"/>
    <col min="1795" max="1795" width="14.7109375" customWidth="1"/>
    <col min="1796" max="1806" width="53.42578125" customWidth="1"/>
    <col min="2049" max="2049" width="55.42578125" customWidth="1"/>
    <col min="2050" max="2050" width="66.5703125" customWidth="1"/>
    <col min="2051" max="2051" width="14.7109375" customWidth="1"/>
    <col min="2052" max="2062" width="53.42578125" customWidth="1"/>
    <col min="2305" max="2305" width="55.42578125" customWidth="1"/>
    <col min="2306" max="2306" width="66.5703125" customWidth="1"/>
    <col min="2307" max="2307" width="14.7109375" customWidth="1"/>
    <col min="2308" max="2318" width="53.42578125" customWidth="1"/>
    <col min="2561" max="2561" width="55.42578125" customWidth="1"/>
    <col min="2562" max="2562" width="66.5703125" customWidth="1"/>
    <col min="2563" max="2563" width="14.7109375" customWidth="1"/>
    <col min="2564" max="2574" width="53.42578125" customWidth="1"/>
    <col min="2817" max="2817" width="55.42578125" customWidth="1"/>
    <col min="2818" max="2818" width="66.5703125" customWidth="1"/>
    <col min="2819" max="2819" width="14.7109375" customWidth="1"/>
    <col min="2820" max="2830" width="53.42578125" customWidth="1"/>
    <col min="3073" max="3073" width="55.42578125" customWidth="1"/>
    <col min="3074" max="3074" width="66.5703125" customWidth="1"/>
    <col min="3075" max="3075" width="14.7109375" customWidth="1"/>
    <col min="3076" max="3086" width="53.42578125" customWidth="1"/>
    <col min="3329" max="3329" width="55.42578125" customWidth="1"/>
    <col min="3330" max="3330" width="66.5703125" customWidth="1"/>
    <col min="3331" max="3331" width="14.7109375" customWidth="1"/>
    <col min="3332" max="3342" width="53.42578125" customWidth="1"/>
    <col min="3585" max="3585" width="55.42578125" customWidth="1"/>
    <col min="3586" max="3586" width="66.5703125" customWidth="1"/>
    <col min="3587" max="3587" width="14.7109375" customWidth="1"/>
    <col min="3588" max="3598" width="53.42578125" customWidth="1"/>
    <col min="3841" max="3841" width="55.42578125" customWidth="1"/>
    <col min="3842" max="3842" width="66.5703125" customWidth="1"/>
    <col min="3843" max="3843" width="14.7109375" customWidth="1"/>
    <col min="3844" max="3854" width="53.42578125" customWidth="1"/>
    <col min="4097" max="4097" width="55.42578125" customWidth="1"/>
    <col min="4098" max="4098" width="66.5703125" customWidth="1"/>
    <col min="4099" max="4099" width="14.7109375" customWidth="1"/>
    <col min="4100" max="4110" width="53.42578125" customWidth="1"/>
    <col min="4353" max="4353" width="55.42578125" customWidth="1"/>
    <col min="4354" max="4354" width="66.5703125" customWidth="1"/>
    <col min="4355" max="4355" width="14.7109375" customWidth="1"/>
    <col min="4356" max="4366" width="53.42578125" customWidth="1"/>
    <col min="4609" max="4609" width="55.42578125" customWidth="1"/>
    <col min="4610" max="4610" width="66.5703125" customWidth="1"/>
    <col min="4611" max="4611" width="14.7109375" customWidth="1"/>
    <col min="4612" max="4622" width="53.42578125" customWidth="1"/>
    <col min="4865" max="4865" width="55.42578125" customWidth="1"/>
    <col min="4866" max="4866" width="66.5703125" customWidth="1"/>
    <col min="4867" max="4867" width="14.7109375" customWidth="1"/>
    <col min="4868" max="4878" width="53.42578125" customWidth="1"/>
    <col min="5121" max="5121" width="55.42578125" customWidth="1"/>
    <col min="5122" max="5122" width="66.5703125" customWidth="1"/>
    <col min="5123" max="5123" width="14.7109375" customWidth="1"/>
    <col min="5124" max="5134" width="53.42578125" customWidth="1"/>
    <col min="5377" max="5377" width="55.42578125" customWidth="1"/>
    <col min="5378" max="5378" width="66.5703125" customWidth="1"/>
    <col min="5379" max="5379" width="14.7109375" customWidth="1"/>
    <col min="5380" max="5390" width="53.42578125" customWidth="1"/>
    <col min="5633" max="5633" width="55.42578125" customWidth="1"/>
    <col min="5634" max="5634" width="66.5703125" customWidth="1"/>
    <col min="5635" max="5635" width="14.7109375" customWidth="1"/>
    <col min="5636" max="5646" width="53.42578125" customWidth="1"/>
    <col min="5889" max="5889" width="55.42578125" customWidth="1"/>
    <col min="5890" max="5890" width="66.5703125" customWidth="1"/>
    <col min="5891" max="5891" width="14.7109375" customWidth="1"/>
    <col min="5892" max="5902" width="53.42578125" customWidth="1"/>
    <col min="6145" max="6145" width="55.42578125" customWidth="1"/>
    <col min="6146" max="6146" width="66.5703125" customWidth="1"/>
    <col min="6147" max="6147" width="14.7109375" customWidth="1"/>
    <col min="6148" max="6158" width="53.42578125" customWidth="1"/>
    <col min="6401" max="6401" width="55.42578125" customWidth="1"/>
    <col min="6402" max="6402" width="66.5703125" customWidth="1"/>
    <col min="6403" max="6403" width="14.7109375" customWidth="1"/>
    <col min="6404" max="6414" width="53.42578125" customWidth="1"/>
    <col min="6657" max="6657" width="55.42578125" customWidth="1"/>
    <col min="6658" max="6658" width="66.5703125" customWidth="1"/>
    <col min="6659" max="6659" width="14.7109375" customWidth="1"/>
    <col min="6660" max="6670" width="53.42578125" customWidth="1"/>
    <col min="6913" max="6913" width="55.42578125" customWidth="1"/>
    <col min="6914" max="6914" width="66.5703125" customWidth="1"/>
    <col min="6915" max="6915" width="14.7109375" customWidth="1"/>
    <col min="6916" max="6926" width="53.42578125" customWidth="1"/>
    <col min="7169" max="7169" width="55.42578125" customWidth="1"/>
    <col min="7170" max="7170" width="66.5703125" customWidth="1"/>
    <col min="7171" max="7171" width="14.7109375" customWidth="1"/>
    <col min="7172" max="7182" width="53.42578125" customWidth="1"/>
    <col min="7425" max="7425" width="55.42578125" customWidth="1"/>
    <col min="7426" max="7426" width="66.5703125" customWidth="1"/>
    <col min="7427" max="7427" width="14.7109375" customWidth="1"/>
    <col min="7428" max="7438" width="53.42578125" customWidth="1"/>
    <col min="7681" max="7681" width="55.42578125" customWidth="1"/>
    <col min="7682" max="7682" width="66.5703125" customWidth="1"/>
    <col min="7683" max="7683" width="14.7109375" customWidth="1"/>
    <col min="7684" max="7694" width="53.42578125" customWidth="1"/>
    <col min="7937" max="7937" width="55.42578125" customWidth="1"/>
    <col min="7938" max="7938" width="66.5703125" customWidth="1"/>
    <col min="7939" max="7939" width="14.7109375" customWidth="1"/>
    <col min="7940" max="7950" width="53.42578125" customWidth="1"/>
    <col min="8193" max="8193" width="55.42578125" customWidth="1"/>
    <col min="8194" max="8194" width="66.5703125" customWidth="1"/>
    <col min="8195" max="8195" width="14.7109375" customWidth="1"/>
    <col min="8196" max="8206" width="53.42578125" customWidth="1"/>
    <col min="8449" max="8449" width="55.42578125" customWidth="1"/>
    <col min="8450" max="8450" width="66.5703125" customWidth="1"/>
    <col min="8451" max="8451" width="14.7109375" customWidth="1"/>
    <col min="8452" max="8462" width="53.42578125" customWidth="1"/>
    <col min="8705" max="8705" width="55.42578125" customWidth="1"/>
    <col min="8706" max="8706" width="66.5703125" customWidth="1"/>
    <col min="8707" max="8707" width="14.7109375" customWidth="1"/>
    <col min="8708" max="8718" width="53.42578125" customWidth="1"/>
    <col min="8961" max="8961" width="55.42578125" customWidth="1"/>
    <col min="8962" max="8962" width="66.5703125" customWidth="1"/>
    <col min="8963" max="8963" width="14.7109375" customWidth="1"/>
    <col min="8964" max="8974" width="53.42578125" customWidth="1"/>
    <col min="9217" max="9217" width="55.42578125" customWidth="1"/>
    <col min="9218" max="9218" width="66.5703125" customWidth="1"/>
    <col min="9219" max="9219" width="14.7109375" customWidth="1"/>
    <col min="9220" max="9230" width="53.42578125" customWidth="1"/>
    <col min="9473" max="9473" width="55.42578125" customWidth="1"/>
    <col min="9474" max="9474" width="66.5703125" customWidth="1"/>
    <col min="9475" max="9475" width="14.7109375" customWidth="1"/>
    <col min="9476" max="9486" width="53.42578125" customWidth="1"/>
    <col min="9729" max="9729" width="55.42578125" customWidth="1"/>
    <col min="9730" max="9730" width="66.5703125" customWidth="1"/>
    <col min="9731" max="9731" width="14.7109375" customWidth="1"/>
    <col min="9732" max="9742" width="53.42578125" customWidth="1"/>
    <col min="9985" max="9985" width="55.42578125" customWidth="1"/>
    <col min="9986" max="9986" width="66.5703125" customWidth="1"/>
    <col min="9987" max="9987" width="14.7109375" customWidth="1"/>
    <col min="9988" max="9998" width="53.42578125" customWidth="1"/>
    <col min="10241" max="10241" width="55.42578125" customWidth="1"/>
    <col min="10242" max="10242" width="66.5703125" customWidth="1"/>
    <col min="10243" max="10243" width="14.7109375" customWidth="1"/>
    <col min="10244" max="10254" width="53.42578125" customWidth="1"/>
    <col min="10497" max="10497" width="55.42578125" customWidth="1"/>
    <col min="10498" max="10498" width="66.5703125" customWidth="1"/>
    <col min="10499" max="10499" width="14.7109375" customWidth="1"/>
    <col min="10500" max="10510" width="53.42578125" customWidth="1"/>
    <col min="10753" max="10753" width="55.42578125" customWidth="1"/>
    <col min="10754" max="10754" width="66.5703125" customWidth="1"/>
    <col min="10755" max="10755" width="14.7109375" customWidth="1"/>
    <col min="10756" max="10766" width="53.42578125" customWidth="1"/>
    <col min="11009" max="11009" width="55.42578125" customWidth="1"/>
    <col min="11010" max="11010" width="66.5703125" customWidth="1"/>
    <col min="11011" max="11011" width="14.7109375" customWidth="1"/>
    <col min="11012" max="11022" width="53.42578125" customWidth="1"/>
    <col min="11265" max="11265" width="55.42578125" customWidth="1"/>
    <col min="11266" max="11266" width="66.5703125" customWidth="1"/>
    <col min="11267" max="11267" width="14.7109375" customWidth="1"/>
    <col min="11268" max="11278" width="53.42578125" customWidth="1"/>
    <col min="11521" max="11521" width="55.42578125" customWidth="1"/>
    <col min="11522" max="11522" width="66.5703125" customWidth="1"/>
    <col min="11523" max="11523" width="14.7109375" customWidth="1"/>
    <col min="11524" max="11534" width="53.42578125" customWidth="1"/>
    <col min="11777" max="11777" width="55.42578125" customWidth="1"/>
    <col min="11778" max="11778" width="66.5703125" customWidth="1"/>
    <col min="11779" max="11779" width="14.7109375" customWidth="1"/>
    <col min="11780" max="11790" width="53.42578125" customWidth="1"/>
    <col min="12033" max="12033" width="55.42578125" customWidth="1"/>
    <col min="12034" max="12034" width="66.5703125" customWidth="1"/>
    <col min="12035" max="12035" width="14.7109375" customWidth="1"/>
    <col min="12036" max="12046" width="53.42578125" customWidth="1"/>
    <col min="12289" max="12289" width="55.42578125" customWidth="1"/>
    <col min="12290" max="12290" width="66.5703125" customWidth="1"/>
    <col min="12291" max="12291" width="14.7109375" customWidth="1"/>
    <col min="12292" max="12302" width="53.42578125" customWidth="1"/>
    <col min="12545" max="12545" width="55.42578125" customWidth="1"/>
    <col min="12546" max="12546" width="66.5703125" customWidth="1"/>
    <col min="12547" max="12547" width="14.7109375" customWidth="1"/>
    <col min="12548" max="12558" width="53.42578125" customWidth="1"/>
    <col min="12801" max="12801" width="55.42578125" customWidth="1"/>
    <col min="12802" max="12802" width="66.5703125" customWidth="1"/>
    <col min="12803" max="12803" width="14.7109375" customWidth="1"/>
    <col min="12804" max="12814" width="53.42578125" customWidth="1"/>
    <col min="13057" max="13057" width="55.42578125" customWidth="1"/>
    <col min="13058" max="13058" width="66.5703125" customWidth="1"/>
    <col min="13059" max="13059" width="14.7109375" customWidth="1"/>
    <col min="13060" max="13070" width="53.42578125" customWidth="1"/>
    <col min="13313" max="13313" width="55.42578125" customWidth="1"/>
    <col min="13314" max="13314" width="66.5703125" customWidth="1"/>
    <col min="13315" max="13315" width="14.7109375" customWidth="1"/>
    <col min="13316" max="13326" width="53.42578125" customWidth="1"/>
    <col min="13569" max="13569" width="55.42578125" customWidth="1"/>
    <col min="13570" max="13570" width="66.5703125" customWidth="1"/>
    <col min="13571" max="13571" width="14.7109375" customWidth="1"/>
    <col min="13572" max="13582" width="53.42578125" customWidth="1"/>
    <col min="13825" max="13825" width="55.42578125" customWidth="1"/>
    <col min="13826" max="13826" width="66.5703125" customWidth="1"/>
    <col min="13827" max="13827" width="14.7109375" customWidth="1"/>
    <col min="13828" max="13838" width="53.42578125" customWidth="1"/>
    <col min="14081" max="14081" width="55.42578125" customWidth="1"/>
    <col min="14082" max="14082" width="66.5703125" customWidth="1"/>
    <col min="14083" max="14083" width="14.7109375" customWidth="1"/>
    <col min="14084" max="14094" width="53.42578125" customWidth="1"/>
    <col min="14337" max="14337" width="55.42578125" customWidth="1"/>
    <col min="14338" max="14338" width="66.5703125" customWidth="1"/>
    <col min="14339" max="14339" width="14.7109375" customWidth="1"/>
    <col min="14340" max="14350" width="53.42578125" customWidth="1"/>
    <col min="14593" max="14593" width="55.42578125" customWidth="1"/>
    <col min="14594" max="14594" width="66.5703125" customWidth="1"/>
    <col min="14595" max="14595" width="14.7109375" customWidth="1"/>
    <col min="14596" max="14606" width="53.42578125" customWidth="1"/>
    <col min="14849" max="14849" width="55.42578125" customWidth="1"/>
    <col min="14850" max="14850" width="66.5703125" customWidth="1"/>
    <col min="14851" max="14851" width="14.7109375" customWidth="1"/>
    <col min="14852" max="14862" width="53.42578125" customWidth="1"/>
    <col min="15105" max="15105" width="55.42578125" customWidth="1"/>
    <col min="15106" max="15106" width="66.5703125" customWidth="1"/>
    <col min="15107" max="15107" width="14.7109375" customWidth="1"/>
    <col min="15108" max="15118" width="53.42578125" customWidth="1"/>
    <col min="15361" max="15361" width="55.42578125" customWidth="1"/>
    <col min="15362" max="15362" width="66.5703125" customWidth="1"/>
    <col min="15363" max="15363" width="14.7109375" customWidth="1"/>
    <col min="15364" max="15374" width="53.42578125" customWidth="1"/>
    <col min="15617" max="15617" width="55.42578125" customWidth="1"/>
    <col min="15618" max="15618" width="66.5703125" customWidth="1"/>
    <col min="15619" max="15619" width="14.7109375" customWidth="1"/>
    <col min="15620" max="15630" width="53.42578125" customWidth="1"/>
    <col min="15873" max="15873" width="55.42578125" customWidth="1"/>
    <col min="15874" max="15874" width="66.5703125" customWidth="1"/>
    <col min="15875" max="15875" width="14.7109375" customWidth="1"/>
    <col min="15876" max="15886" width="53.42578125" customWidth="1"/>
    <col min="16129" max="16129" width="55.42578125" customWidth="1"/>
    <col min="16130" max="16130" width="66.5703125" customWidth="1"/>
    <col min="16131" max="16131" width="14.7109375" customWidth="1"/>
    <col min="16132" max="16142" width="53.42578125" customWidth="1"/>
  </cols>
  <sheetData>
    <row r="1" spans="1:5" x14ac:dyDescent="0.2">
      <c r="A1" s="64" t="s">
        <v>182</v>
      </c>
      <c r="B1" s="64" t="s">
        <v>157</v>
      </c>
      <c r="C1" s="1" t="s">
        <v>183</v>
      </c>
      <c r="D1" s="64" t="s">
        <v>184</v>
      </c>
      <c r="E1" s="64" t="s">
        <v>13</v>
      </c>
    </row>
    <row r="2" spans="1:5" ht="102" x14ac:dyDescent="0.2">
      <c r="A2" s="65" t="s">
        <v>67</v>
      </c>
      <c r="B2" s="65" t="s">
        <v>185</v>
      </c>
      <c r="C2" s="66">
        <v>38000</v>
      </c>
      <c r="D2" s="65" t="s">
        <v>186</v>
      </c>
      <c r="E2" s="65" t="s">
        <v>187</v>
      </c>
    </row>
    <row r="3" spans="1:5" ht="63.75" x14ac:dyDescent="0.2">
      <c r="A3" s="65" t="s">
        <v>86</v>
      </c>
      <c r="B3" s="65" t="s">
        <v>188</v>
      </c>
      <c r="C3" s="66">
        <v>99380</v>
      </c>
      <c r="D3" s="65" t="s">
        <v>189</v>
      </c>
      <c r="E3" s="65" t="s">
        <v>190</v>
      </c>
    </row>
    <row r="4" spans="1:5" ht="114.75" x14ac:dyDescent="0.2">
      <c r="A4" s="65" t="s">
        <v>191</v>
      </c>
      <c r="B4" s="65" t="s">
        <v>192</v>
      </c>
      <c r="C4" s="66">
        <v>115000</v>
      </c>
      <c r="D4" s="65" t="s">
        <v>193</v>
      </c>
      <c r="E4" s="65" t="s">
        <v>194</v>
      </c>
    </row>
    <row r="5" spans="1:5" ht="204" x14ac:dyDescent="0.2">
      <c r="A5" s="65" t="s">
        <v>191</v>
      </c>
      <c r="B5" s="65" t="s">
        <v>195</v>
      </c>
      <c r="C5" s="66">
        <v>95872</v>
      </c>
      <c r="D5" s="65" t="s">
        <v>196</v>
      </c>
      <c r="E5" s="65" t="s">
        <v>91</v>
      </c>
    </row>
    <row r="6" spans="1:5" ht="76.5" x14ac:dyDescent="0.2">
      <c r="A6" s="65" t="s">
        <v>45</v>
      </c>
      <c r="B6" s="65" t="s">
        <v>197</v>
      </c>
      <c r="C6" s="66">
        <v>120042</v>
      </c>
      <c r="D6" s="65" t="s">
        <v>198</v>
      </c>
      <c r="E6" s="65" t="s">
        <v>199</v>
      </c>
    </row>
    <row r="7" spans="1:5" ht="331.5" x14ac:dyDescent="0.2">
      <c r="A7" s="65" t="s">
        <v>84</v>
      </c>
      <c r="B7" s="65" t="s">
        <v>84</v>
      </c>
      <c r="C7" s="66">
        <v>175000</v>
      </c>
      <c r="D7" s="65" t="s">
        <v>200</v>
      </c>
      <c r="E7" s="65" t="s">
        <v>201</v>
      </c>
    </row>
    <row r="8" spans="1:5" ht="369.75" x14ac:dyDescent="0.2">
      <c r="A8" s="65" t="s">
        <v>52</v>
      </c>
      <c r="B8" s="65" t="s">
        <v>202</v>
      </c>
      <c r="C8" s="66">
        <v>261300</v>
      </c>
      <c r="D8" s="65" t="s">
        <v>203</v>
      </c>
      <c r="E8" s="65" t="s">
        <v>186</v>
      </c>
    </row>
    <row r="9" spans="1:5" ht="25.5" x14ac:dyDescent="0.2">
      <c r="A9" s="65" t="s">
        <v>170</v>
      </c>
      <c r="B9" s="65" t="s">
        <v>204</v>
      </c>
      <c r="C9" s="66">
        <v>67511.48</v>
      </c>
      <c r="D9" s="65" t="s">
        <v>199</v>
      </c>
      <c r="E9" s="65" t="s">
        <v>199</v>
      </c>
    </row>
    <row r="10" spans="1:5" ht="114.75" x14ac:dyDescent="0.2">
      <c r="A10" s="65" t="s">
        <v>170</v>
      </c>
      <c r="B10" s="65" t="s">
        <v>205</v>
      </c>
      <c r="C10" s="66">
        <v>194380.67</v>
      </c>
      <c r="D10" s="65" t="s">
        <v>206</v>
      </c>
      <c r="E10" s="65" t="s">
        <v>186</v>
      </c>
    </row>
    <row r="11" spans="1:5" ht="191.25" x14ac:dyDescent="0.2">
      <c r="A11" s="65" t="s">
        <v>78</v>
      </c>
      <c r="B11" s="65" t="s">
        <v>207</v>
      </c>
      <c r="C11" s="66">
        <v>370000</v>
      </c>
      <c r="D11" s="65" t="s">
        <v>208</v>
      </c>
      <c r="E11" s="65" t="s">
        <v>199</v>
      </c>
    </row>
    <row r="12" spans="1:5" ht="318.75" x14ac:dyDescent="0.2">
      <c r="A12" s="65" t="s">
        <v>163</v>
      </c>
      <c r="B12" s="65" t="s">
        <v>209</v>
      </c>
      <c r="C12" s="66">
        <v>165319</v>
      </c>
      <c r="D12" s="65" t="s">
        <v>210</v>
      </c>
      <c r="E12" s="65" t="s">
        <v>211</v>
      </c>
    </row>
    <row r="13" spans="1:5" ht="344.25" x14ac:dyDescent="0.2">
      <c r="A13" s="65" t="s">
        <v>163</v>
      </c>
      <c r="B13" s="65" t="s">
        <v>212</v>
      </c>
      <c r="C13" s="66">
        <v>358832</v>
      </c>
      <c r="D13" s="65" t="s">
        <v>213</v>
      </c>
      <c r="E13" s="65" t="s">
        <v>214</v>
      </c>
    </row>
    <row r="14" spans="1:5" ht="344.25" x14ac:dyDescent="0.2">
      <c r="A14" s="65" t="s">
        <v>163</v>
      </c>
      <c r="B14" s="65" t="s">
        <v>215</v>
      </c>
      <c r="C14" s="66">
        <v>451273</v>
      </c>
      <c r="D14" s="65" t="s">
        <v>213</v>
      </c>
      <c r="E14" s="65" t="s">
        <v>216</v>
      </c>
    </row>
    <row r="15" spans="1:5" ht="76.5" x14ac:dyDescent="0.2">
      <c r="A15" s="65" t="s">
        <v>36</v>
      </c>
      <c r="B15" s="65" t="s">
        <v>217</v>
      </c>
      <c r="C15" s="66">
        <v>82723</v>
      </c>
      <c r="D15" s="65" t="s">
        <v>218</v>
      </c>
      <c r="E15" s="65" t="s">
        <v>199</v>
      </c>
    </row>
    <row r="16" spans="1:5" ht="204" x14ac:dyDescent="0.2">
      <c r="A16" s="65" t="s">
        <v>73</v>
      </c>
      <c r="B16" s="65" t="s">
        <v>219</v>
      </c>
      <c r="C16" s="66">
        <v>280000</v>
      </c>
      <c r="D16" s="65" t="s">
        <v>220</v>
      </c>
      <c r="E16" s="65" t="s">
        <v>221</v>
      </c>
    </row>
    <row r="17" spans="1:5" ht="191.25" x14ac:dyDescent="0.2">
      <c r="A17" s="65" t="s">
        <v>34</v>
      </c>
      <c r="B17" s="65" t="s">
        <v>222</v>
      </c>
      <c r="C17" s="66">
        <v>120712</v>
      </c>
      <c r="D17" s="65" t="s">
        <v>223</v>
      </c>
      <c r="E17" s="65" t="s">
        <v>224</v>
      </c>
    </row>
    <row r="18" spans="1:5" ht="114.75" x14ac:dyDescent="0.2">
      <c r="A18" s="65" t="s">
        <v>76</v>
      </c>
      <c r="B18" s="65" t="s">
        <v>225</v>
      </c>
      <c r="C18" s="66">
        <v>5000</v>
      </c>
      <c r="D18" s="65" t="s">
        <v>226</v>
      </c>
      <c r="E18" s="65" t="s">
        <v>227</v>
      </c>
    </row>
    <row r="19" spans="1:5" ht="153" x14ac:dyDescent="0.2">
      <c r="A19" s="65" t="s">
        <v>71</v>
      </c>
      <c r="B19" s="65" t="s">
        <v>228</v>
      </c>
      <c r="C19" s="66">
        <v>86000</v>
      </c>
      <c r="D19" s="65" t="s">
        <v>199</v>
      </c>
      <c r="E19" s="65" t="s">
        <v>229</v>
      </c>
    </row>
    <row r="20" spans="1:5" ht="280.5" x14ac:dyDescent="0.2">
      <c r="A20" s="65" t="s">
        <v>48</v>
      </c>
      <c r="B20" s="65" t="s">
        <v>230</v>
      </c>
      <c r="C20" s="66">
        <v>489972</v>
      </c>
      <c r="D20" s="65" t="s">
        <v>231</v>
      </c>
      <c r="E20" s="65" t="s">
        <v>232</v>
      </c>
    </row>
    <row r="21" spans="1:5" ht="408" x14ac:dyDescent="0.2">
      <c r="A21" s="65" t="s">
        <v>43</v>
      </c>
      <c r="B21" s="65" t="s">
        <v>233</v>
      </c>
      <c r="C21" s="66">
        <v>42590</v>
      </c>
      <c r="D21" s="65" t="s">
        <v>234</v>
      </c>
      <c r="E21" s="65" t="s">
        <v>235</v>
      </c>
    </row>
    <row r="22" spans="1:5" ht="140.25" x14ac:dyDescent="0.2">
      <c r="A22" s="65" t="s">
        <v>47</v>
      </c>
      <c r="B22" s="65" t="s">
        <v>236</v>
      </c>
      <c r="C22" s="66">
        <v>66300</v>
      </c>
      <c r="D22" s="65" t="s">
        <v>237</v>
      </c>
      <c r="E22" s="65" t="s">
        <v>238</v>
      </c>
    </row>
    <row r="23" spans="1:5" ht="204" x14ac:dyDescent="0.2">
      <c r="A23" s="65" t="s">
        <v>79</v>
      </c>
      <c r="B23" s="65" t="s">
        <v>239</v>
      </c>
      <c r="C23" s="66">
        <v>230370</v>
      </c>
      <c r="D23" s="65" t="s">
        <v>240</v>
      </c>
      <c r="E23" s="65" t="s">
        <v>241</v>
      </c>
    </row>
    <row r="24" spans="1:5" ht="153" x14ac:dyDescent="0.2">
      <c r="A24" s="65" t="s">
        <v>81</v>
      </c>
      <c r="B24" s="65" t="s">
        <v>242</v>
      </c>
      <c r="C24" s="66">
        <v>183340</v>
      </c>
      <c r="D24" s="65" t="s">
        <v>243</v>
      </c>
      <c r="E24" s="65" t="s">
        <v>244</v>
      </c>
    </row>
    <row r="25" spans="1:5" ht="409.5" x14ac:dyDescent="0.2">
      <c r="A25" s="65" t="s">
        <v>59</v>
      </c>
      <c r="B25" s="65" t="s">
        <v>245</v>
      </c>
      <c r="C25" s="66">
        <v>396245</v>
      </c>
      <c r="D25" s="65" t="s">
        <v>246</v>
      </c>
      <c r="E25" s="65" t="s">
        <v>247</v>
      </c>
    </row>
    <row r="26" spans="1:5" ht="25.5" x14ac:dyDescent="0.2">
      <c r="A26" s="65" t="s">
        <v>55</v>
      </c>
      <c r="B26" s="65" t="s">
        <v>248</v>
      </c>
      <c r="C26" s="66">
        <v>311460</v>
      </c>
      <c r="D26" s="65" t="s">
        <v>199</v>
      </c>
      <c r="E26" s="65" t="s">
        <v>199</v>
      </c>
    </row>
    <row r="27" spans="1:5" ht="102" x14ac:dyDescent="0.2">
      <c r="A27" s="65" t="s">
        <v>53</v>
      </c>
      <c r="B27" s="65" t="s">
        <v>249</v>
      </c>
      <c r="C27" s="66">
        <v>350667.3</v>
      </c>
      <c r="D27" s="65" t="s">
        <v>250</v>
      </c>
      <c r="E27" s="65" t="s">
        <v>199</v>
      </c>
    </row>
    <row r="28" spans="1:5" ht="38.25" x14ac:dyDescent="0.2">
      <c r="A28" s="65" t="s">
        <v>87</v>
      </c>
      <c r="B28" s="65" t="s">
        <v>251</v>
      </c>
      <c r="C28" s="66">
        <v>215000</v>
      </c>
      <c r="D28" s="65" t="s">
        <v>252</v>
      </c>
      <c r="E28" s="65" t="s">
        <v>253</v>
      </c>
    </row>
    <row r="29" spans="1:5" ht="344.25" x14ac:dyDescent="0.2">
      <c r="A29" s="65" t="s">
        <v>254</v>
      </c>
      <c r="B29" s="65" t="s">
        <v>255</v>
      </c>
      <c r="C29" s="66">
        <v>75000</v>
      </c>
      <c r="D29" s="65" t="s">
        <v>256</v>
      </c>
      <c r="E29" s="65" t="s">
        <v>186</v>
      </c>
    </row>
    <row r="30" spans="1:5" ht="306" x14ac:dyDescent="0.2">
      <c r="A30" s="65" t="s">
        <v>254</v>
      </c>
      <c r="B30" s="65" t="s">
        <v>257</v>
      </c>
      <c r="C30" s="66">
        <v>110000</v>
      </c>
      <c r="D30" s="65" t="s">
        <v>258</v>
      </c>
      <c r="E30" s="65"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6"/>
  <sheetViews>
    <sheetView zoomScaleNormal="100" workbookViewId="0">
      <selection activeCell="A35" sqref="A35"/>
    </sheetView>
  </sheetViews>
  <sheetFormatPr defaultRowHeight="12.75" x14ac:dyDescent="0.2"/>
  <cols>
    <col min="1" max="1" width="66.28515625" customWidth="1"/>
    <col min="2" max="2" width="87.7109375" customWidth="1"/>
    <col min="3" max="3" width="14.7109375" customWidth="1"/>
    <col min="4" max="4" width="17.42578125" customWidth="1"/>
    <col min="5" max="5" width="11.140625" customWidth="1"/>
    <col min="6" max="6" width="15.7109375" customWidth="1"/>
    <col min="7" max="7" width="8.28515625" customWidth="1"/>
    <col min="8" max="8" width="6.140625" customWidth="1"/>
    <col min="9" max="9" width="7" customWidth="1"/>
    <col min="10" max="10" width="9" customWidth="1"/>
    <col min="11" max="11" width="33" customWidth="1"/>
    <col min="12" max="12" width="56.85546875" customWidth="1"/>
    <col min="13" max="13" width="28" customWidth="1"/>
  </cols>
  <sheetData>
    <row r="1" spans="1:13" x14ac:dyDescent="0.2">
      <c r="A1" s="1" t="s">
        <v>182</v>
      </c>
      <c r="B1" s="1" t="s">
        <v>157</v>
      </c>
      <c r="C1" s="1" t="s">
        <v>183</v>
      </c>
      <c r="D1" s="1" t="s">
        <v>259</v>
      </c>
      <c r="E1" s="1" t="s">
        <v>260</v>
      </c>
      <c r="F1" s="1" t="s">
        <v>261</v>
      </c>
      <c r="G1" s="1" t="s">
        <v>262</v>
      </c>
      <c r="H1" s="1" t="s">
        <v>263</v>
      </c>
      <c r="I1" s="1" t="s">
        <v>264</v>
      </c>
      <c r="J1" s="1" t="s">
        <v>265</v>
      </c>
      <c r="K1" s="1" t="s">
        <v>266</v>
      </c>
      <c r="L1" s="1" t="s">
        <v>267</v>
      </c>
      <c r="M1" s="1" t="s">
        <v>268</v>
      </c>
    </row>
    <row r="2" spans="1:13" x14ac:dyDescent="0.2">
      <c r="A2" s="2" t="s">
        <v>84</v>
      </c>
      <c r="B2" s="2" t="s">
        <v>84</v>
      </c>
      <c r="C2" s="3">
        <v>175000</v>
      </c>
      <c r="D2" s="4">
        <v>4</v>
      </c>
      <c r="E2" s="4">
        <v>4</v>
      </c>
      <c r="F2" s="4">
        <v>4</v>
      </c>
      <c r="G2" s="4">
        <v>4</v>
      </c>
      <c r="H2" s="4">
        <v>4</v>
      </c>
      <c r="I2" s="4">
        <v>2</v>
      </c>
      <c r="J2" s="5">
        <v>0.73</v>
      </c>
      <c r="K2" s="2" t="s">
        <v>269</v>
      </c>
      <c r="L2" s="2" t="s">
        <v>199</v>
      </c>
      <c r="M2" s="2" t="s">
        <v>270</v>
      </c>
    </row>
    <row r="3" spans="1:13" x14ac:dyDescent="0.2">
      <c r="A3" s="2" t="s">
        <v>84</v>
      </c>
      <c r="B3" s="2" t="s">
        <v>84</v>
      </c>
      <c r="C3" s="3">
        <v>175000</v>
      </c>
      <c r="D3" s="4">
        <v>3</v>
      </c>
      <c r="E3" s="4">
        <v>3</v>
      </c>
      <c r="F3" s="4">
        <v>3</v>
      </c>
      <c r="G3" s="4">
        <v>4</v>
      </c>
      <c r="H3" s="4">
        <v>2</v>
      </c>
      <c r="I3" s="4">
        <v>3</v>
      </c>
      <c r="J3" s="5">
        <v>0.6</v>
      </c>
      <c r="K3" s="2" t="s">
        <v>269</v>
      </c>
      <c r="L3" s="2" t="s">
        <v>269</v>
      </c>
      <c r="M3" s="2" t="s">
        <v>271</v>
      </c>
    </row>
    <row r="4" spans="1:13" x14ac:dyDescent="0.2">
      <c r="A4" s="2" t="s">
        <v>84</v>
      </c>
      <c r="B4" s="2" t="s">
        <v>84</v>
      </c>
      <c r="C4" s="3">
        <v>175000</v>
      </c>
      <c r="D4" s="4">
        <v>4</v>
      </c>
      <c r="E4" s="4">
        <v>5</v>
      </c>
      <c r="F4" s="4">
        <v>4</v>
      </c>
      <c r="G4" s="4">
        <v>5</v>
      </c>
      <c r="H4" s="4">
        <v>3</v>
      </c>
      <c r="I4" s="4">
        <v>4</v>
      </c>
      <c r="J4" s="5">
        <v>0.83</v>
      </c>
      <c r="K4" s="2" t="s">
        <v>269</v>
      </c>
      <c r="L4" s="2" t="s">
        <v>269</v>
      </c>
      <c r="M4" s="2" t="s">
        <v>272</v>
      </c>
    </row>
    <row r="5" spans="1:13" x14ac:dyDescent="0.2">
      <c r="A5" s="2" t="s">
        <v>84</v>
      </c>
      <c r="B5" s="2" t="s">
        <v>84</v>
      </c>
      <c r="C5" s="3">
        <v>175000</v>
      </c>
      <c r="D5" s="4">
        <v>4</v>
      </c>
      <c r="E5" s="4">
        <v>3</v>
      </c>
      <c r="F5" s="4">
        <v>3</v>
      </c>
      <c r="G5" s="4">
        <v>4</v>
      </c>
      <c r="H5" s="4">
        <v>3</v>
      </c>
      <c r="I5" s="4">
        <v>3</v>
      </c>
      <c r="J5" s="5">
        <v>0.67</v>
      </c>
      <c r="K5" s="2" t="s">
        <v>269</v>
      </c>
      <c r="L5" s="2" t="s">
        <v>273</v>
      </c>
      <c r="M5" s="2" t="s">
        <v>274</v>
      </c>
    </row>
    <row r="6" spans="1:13" x14ac:dyDescent="0.2">
      <c r="A6" s="2" t="s">
        <v>84</v>
      </c>
      <c r="B6" s="2" t="s">
        <v>84</v>
      </c>
      <c r="C6" s="3">
        <v>175000</v>
      </c>
      <c r="D6" s="4">
        <v>4</v>
      </c>
      <c r="E6" s="4">
        <v>4</v>
      </c>
      <c r="F6" s="4">
        <v>5</v>
      </c>
      <c r="G6" s="4">
        <v>4</v>
      </c>
      <c r="H6" s="4">
        <v>4</v>
      </c>
      <c r="I6" s="4">
        <v>5</v>
      </c>
      <c r="J6" s="5">
        <v>0.87</v>
      </c>
      <c r="K6" s="2" t="s">
        <v>269</v>
      </c>
      <c r="L6" s="2" t="s">
        <v>269</v>
      </c>
      <c r="M6" s="2" t="s">
        <v>275</v>
      </c>
    </row>
    <row r="7" spans="1:13" x14ac:dyDescent="0.2">
      <c r="A7" s="2" t="s">
        <v>84</v>
      </c>
      <c r="B7" s="2" t="s">
        <v>84</v>
      </c>
      <c r="C7" s="3">
        <v>175000</v>
      </c>
      <c r="D7" s="4">
        <v>4</v>
      </c>
      <c r="E7" s="4">
        <v>4</v>
      </c>
      <c r="F7" s="4">
        <v>4</v>
      </c>
      <c r="G7" s="4">
        <v>5</v>
      </c>
      <c r="H7" s="4">
        <v>4</v>
      </c>
      <c r="I7" s="4">
        <v>4</v>
      </c>
      <c r="J7" s="5">
        <v>0.83</v>
      </c>
      <c r="K7" s="2" t="s">
        <v>269</v>
      </c>
      <c r="L7" s="2" t="s">
        <v>273</v>
      </c>
      <c r="M7" s="2" t="s">
        <v>276</v>
      </c>
    </row>
    <row r="8" spans="1:13" x14ac:dyDescent="0.2">
      <c r="A8" s="2" t="s">
        <v>84</v>
      </c>
      <c r="B8" s="2" t="s">
        <v>84</v>
      </c>
      <c r="C8" s="3">
        <v>175000</v>
      </c>
      <c r="D8" s="4">
        <v>3</v>
      </c>
      <c r="E8" s="4">
        <v>3</v>
      </c>
      <c r="F8" s="4">
        <v>3</v>
      </c>
      <c r="G8" s="4">
        <v>4</v>
      </c>
      <c r="H8" s="4">
        <v>2</v>
      </c>
      <c r="I8" s="4">
        <v>3</v>
      </c>
      <c r="J8" s="5">
        <v>0.6</v>
      </c>
      <c r="K8" s="2" t="s">
        <v>269</v>
      </c>
      <c r="L8" s="2" t="s">
        <v>273</v>
      </c>
      <c r="M8" s="2" t="s">
        <v>277</v>
      </c>
    </row>
    <row r="9" spans="1:13" x14ac:dyDescent="0.2">
      <c r="A9" s="2" t="s">
        <v>84</v>
      </c>
      <c r="B9" s="2" t="s">
        <v>84</v>
      </c>
      <c r="C9" s="3">
        <v>175000</v>
      </c>
      <c r="D9" s="4">
        <v>3</v>
      </c>
      <c r="E9" s="4">
        <v>3</v>
      </c>
      <c r="F9" s="4">
        <v>3</v>
      </c>
      <c r="G9" s="4">
        <v>3</v>
      </c>
      <c r="H9" s="4">
        <v>2</v>
      </c>
      <c r="I9" s="4">
        <v>2</v>
      </c>
      <c r="J9" s="5">
        <v>0.53</v>
      </c>
      <c r="K9" s="2" t="s">
        <v>269</v>
      </c>
      <c r="L9" s="2" t="s">
        <v>273</v>
      </c>
      <c r="M9" s="2" t="s">
        <v>278</v>
      </c>
    </row>
    <row r="10" spans="1:13" x14ac:dyDescent="0.2">
      <c r="A10" s="2" t="s">
        <v>84</v>
      </c>
      <c r="B10" s="2" t="s">
        <v>84</v>
      </c>
      <c r="C10" s="3">
        <v>175000</v>
      </c>
      <c r="D10" s="4">
        <v>5</v>
      </c>
      <c r="E10" s="4">
        <v>5</v>
      </c>
      <c r="F10" s="4">
        <v>5</v>
      </c>
      <c r="G10" s="4">
        <v>5</v>
      </c>
      <c r="H10" s="4">
        <v>5</v>
      </c>
      <c r="I10" s="4">
        <v>5</v>
      </c>
      <c r="J10" s="5">
        <v>1</v>
      </c>
      <c r="K10" s="2" t="s">
        <v>269</v>
      </c>
      <c r="L10" s="2" t="s">
        <v>269</v>
      </c>
      <c r="M10" s="2" t="s">
        <v>279</v>
      </c>
    </row>
    <row r="11" spans="1:13" x14ac:dyDescent="0.2">
      <c r="A11" s="2" t="s">
        <v>84</v>
      </c>
      <c r="B11" s="2" t="s">
        <v>84</v>
      </c>
      <c r="C11" s="3">
        <v>175000</v>
      </c>
      <c r="D11" s="4">
        <v>5</v>
      </c>
      <c r="E11" s="4">
        <v>5</v>
      </c>
      <c r="F11" s="4">
        <v>5</v>
      </c>
      <c r="G11" s="4">
        <v>5</v>
      </c>
      <c r="H11" s="4">
        <v>4</v>
      </c>
      <c r="I11" s="4">
        <v>5</v>
      </c>
      <c r="J11" s="5">
        <v>0.97</v>
      </c>
      <c r="K11" s="2" t="s">
        <v>269</v>
      </c>
      <c r="L11" s="2" t="s">
        <v>273</v>
      </c>
      <c r="M11" s="2" t="s">
        <v>280</v>
      </c>
    </row>
    <row r="12" spans="1:13" x14ac:dyDescent="0.2">
      <c r="A12" s="2" t="s">
        <v>84</v>
      </c>
      <c r="B12" s="2" t="s">
        <v>84</v>
      </c>
      <c r="C12" s="3">
        <v>175000</v>
      </c>
      <c r="D12" s="4">
        <v>5</v>
      </c>
      <c r="E12" s="4">
        <v>4</v>
      </c>
      <c r="F12" s="4">
        <v>4</v>
      </c>
      <c r="G12" s="4">
        <v>3</v>
      </c>
      <c r="H12" s="4">
        <v>3</v>
      </c>
      <c r="I12" s="4">
        <v>2</v>
      </c>
      <c r="J12" s="5">
        <v>0.7</v>
      </c>
      <c r="K12" s="2" t="s">
        <v>269</v>
      </c>
      <c r="L12" s="2" t="s">
        <v>273</v>
      </c>
      <c r="M12" s="2" t="s">
        <v>281</v>
      </c>
    </row>
    <row r="13" spans="1:13" x14ac:dyDescent="0.2">
      <c r="A13" s="2" t="s">
        <v>45</v>
      </c>
      <c r="B13" s="2" t="s">
        <v>197</v>
      </c>
      <c r="C13" s="3">
        <v>120042</v>
      </c>
      <c r="D13" s="4">
        <v>4</v>
      </c>
      <c r="E13" s="4">
        <v>4</v>
      </c>
      <c r="F13" s="4">
        <v>4</v>
      </c>
      <c r="G13" s="4">
        <v>5</v>
      </c>
      <c r="H13" s="4">
        <v>4</v>
      </c>
      <c r="I13" s="4">
        <v>4</v>
      </c>
      <c r="J13" s="5">
        <v>0.83</v>
      </c>
      <c r="K13" s="2" t="s">
        <v>269</v>
      </c>
      <c r="L13" s="2" t="s">
        <v>199</v>
      </c>
      <c r="M13" s="2" t="s">
        <v>282</v>
      </c>
    </row>
    <row r="14" spans="1:13" x14ac:dyDescent="0.2">
      <c r="A14" s="2" t="s">
        <v>45</v>
      </c>
      <c r="B14" s="2" t="s">
        <v>197</v>
      </c>
      <c r="C14" s="3">
        <v>120042</v>
      </c>
      <c r="D14" s="4">
        <v>5</v>
      </c>
      <c r="E14" s="4">
        <v>5</v>
      </c>
      <c r="F14" s="4">
        <v>5</v>
      </c>
      <c r="G14" s="4">
        <v>3</v>
      </c>
      <c r="H14" s="4">
        <v>5</v>
      </c>
      <c r="I14" s="4">
        <v>4</v>
      </c>
      <c r="J14" s="5">
        <v>0.9</v>
      </c>
      <c r="K14" s="2" t="s">
        <v>269</v>
      </c>
      <c r="L14" s="2" t="s">
        <v>269</v>
      </c>
      <c r="M14" s="2" t="s">
        <v>270</v>
      </c>
    </row>
    <row r="15" spans="1:13" x14ac:dyDescent="0.2">
      <c r="A15" s="2" t="s">
        <v>45</v>
      </c>
      <c r="B15" s="2" t="s">
        <v>197</v>
      </c>
      <c r="C15" s="3">
        <v>120042</v>
      </c>
      <c r="D15" s="4">
        <v>4</v>
      </c>
      <c r="E15" s="4">
        <v>3</v>
      </c>
      <c r="F15" s="4">
        <v>3</v>
      </c>
      <c r="G15" s="4">
        <v>4</v>
      </c>
      <c r="H15" s="4">
        <v>4</v>
      </c>
      <c r="I15" s="4">
        <v>3</v>
      </c>
      <c r="J15" s="5">
        <v>0.7</v>
      </c>
      <c r="K15" s="2" t="s">
        <v>269</v>
      </c>
      <c r="L15" s="2" t="s">
        <v>269</v>
      </c>
      <c r="M15" s="2" t="s">
        <v>271</v>
      </c>
    </row>
    <row r="16" spans="1:13" x14ac:dyDescent="0.2">
      <c r="A16" s="2" t="s">
        <v>45</v>
      </c>
      <c r="B16" s="2" t="s">
        <v>197</v>
      </c>
      <c r="C16" s="3">
        <v>120042</v>
      </c>
      <c r="D16" s="4">
        <v>4</v>
      </c>
      <c r="E16" s="4">
        <v>4</v>
      </c>
      <c r="F16" s="4">
        <v>3</v>
      </c>
      <c r="G16" s="4">
        <v>3</v>
      </c>
      <c r="H16" s="4">
        <v>3</v>
      </c>
      <c r="I16" s="4">
        <v>4</v>
      </c>
      <c r="J16" s="5">
        <v>0.7</v>
      </c>
      <c r="K16" s="2" t="s">
        <v>269</v>
      </c>
      <c r="L16" s="2" t="s">
        <v>273</v>
      </c>
      <c r="M16" s="2" t="s">
        <v>272</v>
      </c>
    </row>
    <row r="17" spans="1:13" x14ac:dyDescent="0.2">
      <c r="A17" s="2" t="s">
        <v>45</v>
      </c>
      <c r="B17" s="2" t="s">
        <v>197</v>
      </c>
      <c r="C17" s="3">
        <v>120042</v>
      </c>
      <c r="D17" s="4">
        <v>5</v>
      </c>
      <c r="E17" s="4">
        <v>5</v>
      </c>
      <c r="F17" s="4">
        <v>5</v>
      </c>
      <c r="G17" s="4">
        <v>4</v>
      </c>
      <c r="H17" s="4">
        <v>3</v>
      </c>
      <c r="I17" s="4">
        <v>5</v>
      </c>
      <c r="J17" s="5">
        <v>0.9</v>
      </c>
      <c r="K17" s="2" t="s">
        <v>269</v>
      </c>
      <c r="L17" s="2" t="s">
        <v>269</v>
      </c>
      <c r="M17" s="2" t="s">
        <v>283</v>
      </c>
    </row>
    <row r="18" spans="1:13" x14ac:dyDescent="0.2">
      <c r="A18" s="2" t="s">
        <v>45</v>
      </c>
      <c r="B18" s="2" t="s">
        <v>197</v>
      </c>
      <c r="C18" s="3">
        <v>120042</v>
      </c>
      <c r="D18" s="4">
        <v>4</v>
      </c>
      <c r="E18" s="4">
        <v>3</v>
      </c>
      <c r="F18" s="4">
        <v>3</v>
      </c>
      <c r="G18" s="4">
        <v>3</v>
      </c>
      <c r="H18" s="4">
        <v>3</v>
      </c>
      <c r="I18" s="4">
        <v>3</v>
      </c>
      <c r="J18" s="5">
        <v>0.63</v>
      </c>
      <c r="K18" s="2" t="s">
        <v>269</v>
      </c>
      <c r="L18" s="2" t="s">
        <v>273</v>
      </c>
      <c r="M18" s="2" t="s">
        <v>284</v>
      </c>
    </row>
    <row r="19" spans="1:13" x14ac:dyDescent="0.2">
      <c r="A19" s="2" t="s">
        <v>45</v>
      </c>
      <c r="B19" s="2" t="s">
        <v>197</v>
      </c>
      <c r="C19" s="3">
        <v>120042</v>
      </c>
      <c r="D19" s="4">
        <v>5</v>
      </c>
      <c r="E19" s="4">
        <v>5</v>
      </c>
      <c r="F19" s="4">
        <v>5</v>
      </c>
      <c r="G19" s="4">
        <v>4</v>
      </c>
      <c r="H19" s="4">
        <v>4</v>
      </c>
      <c r="I19" s="4">
        <v>4</v>
      </c>
      <c r="J19" s="5">
        <v>0.9</v>
      </c>
      <c r="K19" s="2" t="s">
        <v>269</v>
      </c>
      <c r="L19" s="2" t="s">
        <v>199</v>
      </c>
      <c r="M19" s="2" t="s">
        <v>274</v>
      </c>
    </row>
    <row r="20" spans="1:13" x14ac:dyDescent="0.2">
      <c r="A20" s="2" t="s">
        <v>45</v>
      </c>
      <c r="B20" s="2" t="s">
        <v>197</v>
      </c>
      <c r="C20" s="3">
        <v>120042</v>
      </c>
      <c r="D20" s="4">
        <v>5</v>
      </c>
      <c r="E20" s="4">
        <v>5</v>
      </c>
      <c r="F20" s="4">
        <v>5</v>
      </c>
      <c r="G20" s="4">
        <v>5</v>
      </c>
      <c r="H20" s="4">
        <v>5</v>
      </c>
      <c r="I20" s="4">
        <v>5</v>
      </c>
      <c r="J20" s="5">
        <v>1</v>
      </c>
      <c r="K20" s="2" t="s">
        <v>269</v>
      </c>
      <c r="L20" s="2" t="s">
        <v>269</v>
      </c>
      <c r="M20" s="2" t="s">
        <v>275</v>
      </c>
    </row>
    <row r="21" spans="1:13" x14ac:dyDescent="0.2">
      <c r="A21" s="2" t="s">
        <v>45</v>
      </c>
      <c r="B21" s="2" t="s">
        <v>197</v>
      </c>
      <c r="C21" s="3">
        <v>120042</v>
      </c>
      <c r="D21" s="4">
        <v>5</v>
      </c>
      <c r="E21" s="4">
        <v>5</v>
      </c>
      <c r="F21" s="4">
        <v>5</v>
      </c>
      <c r="G21" s="4">
        <v>5</v>
      </c>
      <c r="H21" s="4">
        <v>5</v>
      </c>
      <c r="I21" s="4">
        <v>5</v>
      </c>
      <c r="J21" s="5">
        <v>1</v>
      </c>
      <c r="K21" s="2" t="s">
        <v>269</v>
      </c>
      <c r="L21" s="2" t="s">
        <v>269</v>
      </c>
      <c r="M21" s="2" t="s">
        <v>276</v>
      </c>
    </row>
    <row r="22" spans="1:13" x14ac:dyDescent="0.2">
      <c r="A22" s="2" t="s">
        <v>45</v>
      </c>
      <c r="B22" s="2" t="s">
        <v>197</v>
      </c>
      <c r="C22" s="3">
        <v>120042</v>
      </c>
      <c r="D22" s="4">
        <v>4</v>
      </c>
      <c r="E22" s="4">
        <v>5</v>
      </c>
      <c r="F22" s="4">
        <v>4</v>
      </c>
      <c r="G22" s="4">
        <v>5</v>
      </c>
      <c r="H22" s="4">
        <v>4</v>
      </c>
      <c r="I22" s="4">
        <v>5</v>
      </c>
      <c r="J22" s="5">
        <v>0.9</v>
      </c>
      <c r="K22" s="2" t="s">
        <v>269</v>
      </c>
      <c r="L22" s="2" t="s">
        <v>269</v>
      </c>
      <c r="M22" s="2" t="s">
        <v>277</v>
      </c>
    </row>
    <row r="23" spans="1:13" x14ac:dyDescent="0.2">
      <c r="A23" s="2" t="s">
        <v>45</v>
      </c>
      <c r="B23" s="2" t="s">
        <v>197</v>
      </c>
      <c r="C23" s="3">
        <v>120042</v>
      </c>
      <c r="D23" s="4">
        <v>5</v>
      </c>
      <c r="E23" s="4">
        <v>4</v>
      </c>
      <c r="F23" s="4">
        <v>4</v>
      </c>
      <c r="G23" s="4">
        <v>3</v>
      </c>
      <c r="H23" s="4">
        <v>4</v>
      </c>
      <c r="I23" s="4">
        <v>4</v>
      </c>
      <c r="J23" s="5">
        <v>0.8</v>
      </c>
      <c r="K23" s="2" t="s">
        <v>269</v>
      </c>
      <c r="L23" s="2" t="s">
        <v>199</v>
      </c>
      <c r="M23" s="2" t="s">
        <v>278</v>
      </c>
    </row>
    <row r="24" spans="1:13" x14ac:dyDescent="0.2">
      <c r="A24" s="2" t="s">
        <v>45</v>
      </c>
      <c r="B24" s="2" t="s">
        <v>197</v>
      </c>
      <c r="C24" s="3">
        <v>120042</v>
      </c>
      <c r="D24" s="4">
        <v>5</v>
      </c>
      <c r="E24" s="4">
        <v>5</v>
      </c>
      <c r="F24" s="4">
        <v>5</v>
      </c>
      <c r="G24" s="4">
        <v>5</v>
      </c>
      <c r="H24" s="4">
        <v>5</v>
      </c>
      <c r="I24" s="4">
        <v>5</v>
      </c>
      <c r="J24" s="5">
        <v>1</v>
      </c>
      <c r="K24" s="2" t="s">
        <v>269</v>
      </c>
      <c r="L24" s="2" t="s">
        <v>269</v>
      </c>
      <c r="M24" s="2" t="s">
        <v>279</v>
      </c>
    </row>
    <row r="25" spans="1:13" x14ac:dyDescent="0.2">
      <c r="A25" s="2" t="s">
        <v>45</v>
      </c>
      <c r="B25" s="2" t="s">
        <v>197</v>
      </c>
      <c r="C25" s="3">
        <v>120042</v>
      </c>
      <c r="D25" s="4">
        <v>5</v>
      </c>
      <c r="E25" s="4">
        <v>5</v>
      </c>
      <c r="F25" s="4">
        <v>5</v>
      </c>
      <c r="G25" s="4">
        <v>5</v>
      </c>
      <c r="H25" s="4">
        <v>5</v>
      </c>
      <c r="I25" s="4">
        <v>5</v>
      </c>
      <c r="J25" s="5">
        <v>1</v>
      </c>
      <c r="K25" s="2" t="s">
        <v>269</v>
      </c>
      <c r="L25" s="2" t="s">
        <v>269</v>
      </c>
      <c r="M25" s="2" t="s">
        <v>280</v>
      </c>
    </row>
    <row r="26" spans="1:13" x14ac:dyDescent="0.2">
      <c r="A26" s="2" t="s">
        <v>45</v>
      </c>
      <c r="B26" s="2" t="s">
        <v>197</v>
      </c>
      <c r="C26" s="3">
        <v>120042</v>
      </c>
      <c r="D26" s="4">
        <v>5</v>
      </c>
      <c r="E26" s="4">
        <v>5</v>
      </c>
      <c r="F26" s="4">
        <v>4</v>
      </c>
      <c r="G26" s="4">
        <v>5</v>
      </c>
      <c r="H26" s="4">
        <v>4</v>
      </c>
      <c r="I26" s="4">
        <v>5</v>
      </c>
      <c r="J26" s="5">
        <v>0.93</v>
      </c>
      <c r="K26" s="2" t="s">
        <v>269</v>
      </c>
      <c r="L26" s="2" t="s">
        <v>269</v>
      </c>
      <c r="M26" s="2" t="s">
        <v>281</v>
      </c>
    </row>
    <row r="27" spans="1:13" x14ac:dyDescent="0.2">
      <c r="A27" s="2" t="s">
        <v>45</v>
      </c>
      <c r="B27" s="2" t="s">
        <v>197</v>
      </c>
      <c r="C27" s="3">
        <v>120042</v>
      </c>
      <c r="D27" s="4">
        <v>5</v>
      </c>
      <c r="E27" s="4">
        <v>5</v>
      </c>
      <c r="F27" s="4">
        <v>5</v>
      </c>
      <c r="G27" s="4">
        <v>4</v>
      </c>
      <c r="H27" s="4">
        <v>5</v>
      </c>
      <c r="I27" s="4">
        <v>5</v>
      </c>
      <c r="J27" s="5">
        <v>0.97</v>
      </c>
      <c r="K27" s="2" t="s">
        <v>269</v>
      </c>
      <c r="L27" s="2" t="s">
        <v>269</v>
      </c>
      <c r="M27" s="2" t="s">
        <v>285</v>
      </c>
    </row>
    <row r="28" spans="1:13" x14ac:dyDescent="0.2">
      <c r="A28" s="2" t="s">
        <v>27</v>
      </c>
      <c r="B28" s="2" t="s">
        <v>209</v>
      </c>
      <c r="C28" s="3">
        <v>165319</v>
      </c>
      <c r="D28" s="4">
        <v>4</v>
      </c>
      <c r="E28" s="4">
        <v>4</v>
      </c>
      <c r="F28" s="4">
        <v>5</v>
      </c>
      <c r="G28" s="4">
        <v>4</v>
      </c>
      <c r="H28" s="4">
        <v>5</v>
      </c>
      <c r="I28" s="4">
        <v>4</v>
      </c>
      <c r="J28" s="5">
        <v>0.87</v>
      </c>
      <c r="K28" s="2" t="s">
        <v>269</v>
      </c>
      <c r="L28" s="2" t="s">
        <v>273</v>
      </c>
      <c r="M28" s="2" t="s">
        <v>282</v>
      </c>
    </row>
    <row r="29" spans="1:13" x14ac:dyDescent="0.2">
      <c r="A29" s="2" t="s">
        <v>27</v>
      </c>
      <c r="B29" s="2" t="s">
        <v>209</v>
      </c>
      <c r="C29" s="3">
        <v>165319</v>
      </c>
      <c r="D29" s="4">
        <v>5</v>
      </c>
      <c r="E29" s="4">
        <v>4</v>
      </c>
      <c r="F29" s="4">
        <v>5</v>
      </c>
      <c r="G29" s="4">
        <v>5</v>
      </c>
      <c r="H29" s="4">
        <v>5</v>
      </c>
      <c r="I29" s="4">
        <v>5</v>
      </c>
      <c r="J29" s="5">
        <v>0.97</v>
      </c>
      <c r="K29" s="2" t="s">
        <v>269</v>
      </c>
      <c r="L29" s="2" t="s">
        <v>269</v>
      </c>
      <c r="M29" s="2" t="s">
        <v>270</v>
      </c>
    </row>
    <row r="30" spans="1:13" x14ac:dyDescent="0.2">
      <c r="A30" s="2" t="s">
        <v>27</v>
      </c>
      <c r="B30" s="2" t="s">
        <v>209</v>
      </c>
      <c r="C30" s="3">
        <v>165319</v>
      </c>
      <c r="D30" s="4">
        <v>5</v>
      </c>
      <c r="E30" s="4">
        <v>4</v>
      </c>
      <c r="F30" s="4">
        <v>4</v>
      </c>
      <c r="G30" s="4">
        <v>5</v>
      </c>
      <c r="H30" s="4">
        <v>5</v>
      </c>
      <c r="I30" s="4">
        <v>5</v>
      </c>
      <c r="J30" s="5">
        <v>0.93</v>
      </c>
      <c r="K30" s="2" t="s">
        <v>269</v>
      </c>
      <c r="L30" s="2" t="s">
        <v>269</v>
      </c>
      <c r="M30" s="2" t="s">
        <v>271</v>
      </c>
    </row>
    <row r="31" spans="1:13" x14ac:dyDescent="0.2">
      <c r="A31" s="2" t="s">
        <v>27</v>
      </c>
      <c r="B31" s="2" t="s">
        <v>209</v>
      </c>
      <c r="C31" s="3">
        <v>165319</v>
      </c>
      <c r="D31" s="4">
        <v>5</v>
      </c>
      <c r="E31" s="4">
        <v>4</v>
      </c>
      <c r="F31" s="4">
        <v>4</v>
      </c>
      <c r="G31" s="4">
        <v>5</v>
      </c>
      <c r="H31" s="4">
        <v>5</v>
      </c>
      <c r="I31" s="4">
        <v>4</v>
      </c>
      <c r="J31" s="5">
        <v>0.9</v>
      </c>
      <c r="K31" s="2" t="s">
        <v>269</v>
      </c>
      <c r="L31" s="2" t="s">
        <v>269</v>
      </c>
      <c r="M31" s="2" t="s">
        <v>272</v>
      </c>
    </row>
    <row r="32" spans="1:13" x14ac:dyDescent="0.2">
      <c r="A32" s="2" t="s">
        <v>27</v>
      </c>
      <c r="B32" s="2" t="s">
        <v>209</v>
      </c>
      <c r="C32" s="3">
        <v>165319</v>
      </c>
      <c r="D32" s="4">
        <v>5</v>
      </c>
      <c r="E32" s="4">
        <v>4</v>
      </c>
      <c r="F32" s="4">
        <v>4</v>
      </c>
      <c r="G32" s="4">
        <v>4</v>
      </c>
      <c r="H32" s="4">
        <v>4</v>
      </c>
      <c r="I32" s="4">
        <v>4</v>
      </c>
      <c r="J32" s="5">
        <v>0.83</v>
      </c>
      <c r="K32" s="2" t="s">
        <v>269</v>
      </c>
      <c r="L32" s="2" t="s">
        <v>269</v>
      </c>
      <c r="M32" s="2" t="s">
        <v>283</v>
      </c>
    </row>
    <row r="33" spans="1:13" x14ac:dyDescent="0.2">
      <c r="A33" s="2" t="s">
        <v>27</v>
      </c>
      <c r="B33" s="2" t="s">
        <v>209</v>
      </c>
      <c r="C33" s="3">
        <v>165319</v>
      </c>
      <c r="D33" s="4">
        <v>5</v>
      </c>
      <c r="E33" s="4">
        <v>4</v>
      </c>
      <c r="F33" s="4">
        <v>3</v>
      </c>
      <c r="G33" s="4">
        <v>4</v>
      </c>
      <c r="H33" s="4">
        <v>5</v>
      </c>
      <c r="I33" s="4">
        <v>4</v>
      </c>
      <c r="J33" s="5">
        <v>0.83</v>
      </c>
      <c r="K33" s="2" t="s">
        <v>269</v>
      </c>
      <c r="L33" s="2" t="s">
        <v>269</v>
      </c>
      <c r="M33" s="2" t="s">
        <v>284</v>
      </c>
    </row>
    <row r="34" spans="1:13" x14ac:dyDescent="0.2">
      <c r="A34" s="2" t="s">
        <v>27</v>
      </c>
      <c r="B34" s="2" t="s">
        <v>209</v>
      </c>
      <c r="C34" s="3">
        <v>165319</v>
      </c>
      <c r="D34" s="4">
        <v>5</v>
      </c>
      <c r="E34" s="4">
        <v>5</v>
      </c>
      <c r="F34" s="4">
        <v>5</v>
      </c>
      <c r="G34" s="4">
        <v>5</v>
      </c>
      <c r="H34" s="4">
        <v>5</v>
      </c>
      <c r="I34" s="4">
        <v>3</v>
      </c>
      <c r="J34" s="5">
        <v>0.93</v>
      </c>
      <c r="K34" s="2" t="s">
        <v>269</v>
      </c>
      <c r="L34" s="2" t="s">
        <v>199</v>
      </c>
      <c r="M34" s="2" t="s">
        <v>275</v>
      </c>
    </row>
    <row r="35" spans="1:13" x14ac:dyDescent="0.2">
      <c r="A35" s="2" t="s">
        <v>27</v>
      </c>
      <c r="B35" s="2" t="s">
        <v>209</v>
      </c>
      <c r="C35" s="3">
        <v>165319</v>
      </c>
      <c r="D35" s="4">
        <v>5</v>
      </c>
      <c r="E35" s="4">
        <v>5</v>
      </c>
      <c r="F35" s="4">
        <v>5</v>
      </c>
      <c r="G35" s="4">
        <v>5</v>
      </c>
      <c r="H35" s="4">
        <v>5</v>
      </c>
      <c r="I35" s="4">
        <v>5</v>
      </c>
      <c r="J35" s="5">
        <v>1</v>
      </c>
      <c r="K35" s="2" t="s">
        <v>269</v>
      </c>
      <c r="L35" s="2" t="s">
        <v>269</v>
      </c>
      <c r="M35" s="2" t="s">
        <v>276</v>
      </c>
    </row>
    <row r="36" spans="1:13" x14ac:dyDescent="0.2">
      <c r="A36" s="2" t="s">
        <v>27</v>
      </c>
      <c r="B36" s="2" t="s">
        <v>209</v>
      </c>
      <c r="C36" s="3">
        <v>165319</v>
      </c>
      <c r="D36" s="4">
        <v>5</v>
      </c>
      <c r="E36" s="4">
        <v>4</v>
      </c>
      <c r="F36" s="4">
        <v>5</v>
      </c>
      <c r="G36" s="4">
        <v>5</v>
      </c>
      <c r="H36" s="4">
        <v>4</v>
      </c>
      <c r="I36" s="4">
        <v>4</v>
      </c>
      <c r="J36" s="5">
        <v>0.9</v>
      </c>
      <c r="K36" s="2" t="s">
        <v>269</v>
      </c>
      <c r="L36" s="2" t="s">
        <v>269</v>
      </c>
      <c r="M36" s="2" t="s">
        <v>277</v>
      </c>
    </row>
    <row r="37" spans="1:13" x14ac:dyDescent="0.2">
      <c r="A37" s="2" t="s">
        <v>27</v>
      </c>
      <c r="B37" s="2" t="s">
        <v>209</v>
      </c>
      <c r="C37" s="3">
        <v>165319</v>
      </c>
      <c r="D37" s="4">
        <v>5</v>
      </c>
      <c r="E37" s="4">
        <v>4</v>
      </c>
      <c r="F37" s="4">
        <v>5</v>
      </c>
      <c r="G37" s="4">
        <v>5</v>
      </c>
      <c r="H37" s="4">
        <v>5</v>
      </c>
      <c r="I37" s="4">
        <v>4</v>
      </c>
      <c r="J37" s="5">
        <v>0.93</v>
      </c>
      <c r="K37" s="2" t="s">
        <v>269</v>
      </c>
      <c r="L37" s="2" t="s">
        <v>269</v>
      </c>
      <c r="M37" s="2" t="s">
        <v>278</v>
      </c>
    </row>
    <row r="38" spans="1:13" x14ac:dyDescent="0.2">
      <c r="A38" s="2" t="s">
        <v>27</v>
      </c>
      <c r="B38" s="2" t="s">
        <v>209</v>
      </c>
      <c r="C38" s="3">
        <v>165319</v>
      </c>
      <c r="D38" s="4">
        <v>5</v>
      </c>
      <c r="E38" s="4">
        <v>5</v>
      </c>
      <c r="F38" s="4">
        <v>5</v>
      </c>
      <c r="G38" s="4">
        <v>5</v>
      </c>
      <c r="H38" s="4">
        <v>5</v>
      </c>
      <c r="I38" s="4">
        <v>5</v>
      </c>
      <c r="J38" s="5">
        <v>1</v>
      </c>
      <c r="K38" s="2" t="s">
        <v>269</v>
      </c>
      <c r="L38" s="2" t="s">
        <v>269</v>
      </c>
      <c r="M38" s="2" t="s">
        <v>279</v>
      </c>
    </row>
    <row r="39" spans="1:13" x14ac:dyDescent="0.2">
      <c r="A39" s="2" t="s">
        <v>27</v>
      </c>
      <c r="B39" s="2" t="s">
        <v>209</v>
      </c>
      <c r="C39" s="3">
        <v>165319</v>
      </c>
      <c r="D39" s="4">
        <v>5</v>
      </c>
      <c r="E39" s="4">
        <v>5</v>
      </c>
      <c r="F39" s="4">
        <v>5</v>
      </c>
      <c r="G39" s="4">
        <v>5</v>
      </c>
      <c r="H39" s="4">
        <v>5</v>
      </c>
      <c r="I39" s="4">
        <v>4</v>
      </c>
      <c r="J39" s="5">
        <v>0.97</v>
      </c>
      <c r="K39" s="2" t="s">
        <v>269</v>
      </c>
      <c r="L39" s="2" t="s">
        <v>273</v>
      </c>
      <c r="M39" s="2" t="s">
        <v>280</v>
      </c>
    </row>
    <row r="40" spans="1:13" x14ac:dyDescent="0.2">
      <c r="A40" s="2" t="s">
        <v>27</v>
      </c>
      <c r="B40" s="2" t="s">
        <v>209</v>
      </c>
      <c r="C40" s="3">
        <v>165319</v>
      </c>
      <c r="D40" s="4">
        <v>5</v>
      </c>
      <c r="E40" s="4">
        <v>5</v>
      </c>
      <c r="F40" s="4">
        <v>4</v>
      </c>
      <c r="G40" s="4">
        <v>5</v>
      </c>
      <c r="H40" s="4">
        <v>5</v>
      </c>
      <c r="I40" s="4">
        <v>5</v>
      </c>
      <c r="J40" s="5">
        <v>0.97</v>
      </c>
      <c r="K40" s="2" t="s">
        <v>269</v>
      </c>
      <c r="L40" s="2" t="s">
        <v>269</v>
      </c>
      <c r="M40" s="2" t="s">
        <v>281</v>
      </c>
    </row>
    <row r="41" spans="1:13" x14ac:dyDescent="0.2">
      <c r="A41" s="2" t="s">
        <v>27</v>
      </c>
      <c r="B41" s="2" t="s">
        <v>209</v>
      </c>
      <c r="C41" s="3">
        <v>165319</v>
      </c>
      <c r="D41" s="4">
        <v>5</v>
      </c>
      <c r="E41" s="4">
        <v>5</v>
      </c>
      <c r="F41" s="4">
        <v>5</v>
      </c>
      <c r="G41" s="4">
        <v>5</v>
      </c>
      <c r="H41" s="4">
        <v>5</v>
      </c>
      <c r="I41" s="4">
        <v>4</v>
      </c>
      <c r="J41" s="5">
        <v>0.97</v>
      </c>
      <c r="K41" s="2" t="s">
        <v>269</v>
      </c>
      <c r="L41" s="2" t="s">
        <v>269</v>
      </c>
      <c r="M41" s="2" t="s">
        <v>285</v>
      </c>
    </row>
    <row r="42" spans="1:13" x14ac:dyDescent="0.2">
      <c r="A42" s="2" t="s">
        <v>31</v>
      </c>
      <c r="B42" s="2" t="s">
        <v>212</v>
      </c>
      <c r="C42" s="3">
        <v>358832</v>
      </c>
      <c r="D42" s="4">
        <v>5</v>
      </c>
      <c r="E42" s="4">
        <v>4</v>
      </c>
      <c r="F42" s="4">
        <v>5</v>
      </c>
      <c r="G42" s="4">
        <v>5</v>
      </c>
      <c r="H42" s="4">
        <v>5</v>
      </c>
      <c r="I42" s="4">
        <v>4</v>
      </c>
      <c r="J42" s="5">
        <v>0.93</v>
      </c>
      <c r="K42" s="2" t="s">
        <v>269</v>
      </c>
      <c r="L42" s="2" t="s">
        <v>199</v>
      </c>
      <c r="M42" s="2" t="s">
        <v>282</v>
      </c>
    </row>
    <row r="43" spans="1:13" x14ac:dyDescent="0.2">
      <c r="A43" s="2" t="s">
        <v>31</v>
      </c>
      <c r="B43" s="2" t="s">
        <v>212</v>
      </c>
      <c r="C43" s="3">
        <v>358832</v>
      </c>
      <c r="D43" s="4">
        <v>5</v>
      </c>
      <c r="E43" s="4">
        <v>4</v>
      </c>
      <c r="F43" s="4">
        <v>5</v>
      </c>
      <c r="G43" s="4">
        <v>5</v>
      </c>
      <c r="H43" s="4">
        <v>5</v>
      </c>
      <c r="I43" s="4">
        <v>4</v>
      </c>
      <c r="J43" s="5">
        <v>0.93</v>
      </c>
      <c r="K43" s="2" t="s">
        <v>269</v>
      </c>
      <c r="L43" s="2" t="s">
        <v>199</v>
      </c>
      <c r="M43" s="2" t="s">
        <v>270</v>
      </c>
    </row>
    <row r="44" spans="1:13" x14ac:dyDescent="0.2">
      <c r="A44" s="2" t="s">
        <v>31</v>
      </c>
      <c r="B44" s="2" t="s">
        <v>212</v>
      </c>
      <c r="C44" s="3">
        <v>358832</v>
      </c>
      <c r="D44" s="4">
        <v>5</v>
      </c>
      <c r="E44" s="4">
        <v>4</v>
      </c>
      <c r="F44" s="4">
        <v>4</v>
      </c>
      <c r="G44" s="4">
        <v>4</v>
      </c>
      <c r="H44" s="4">
        <v>5</v>
      </c>
      <c r="I44" s="4">
        <v>4</v>
      </c>
      <c r="J44" s="5">
        <v>0.87</v>
      </c>
      <c r="K44" s="2" t="s">
        <v>269</v>
      </c>
      <c r="L44" s="2" t="s">
        <v>199</v>
      </c>
      <c r="M44" s="2" t="s">
        <v>271</v>
      </c>
    </row>
    <row r="45" spans="1:13" x14ac:dyDescent="0.2">
      <c r="A45" s="2" t="s">
        <v>31</v>
      </c>
      <c r="B45" s="2" t="s">
        <v>212</v>
      </c>
      <c r="C45" s="3">
        <v>358832</v>
      </c>
      <c r="D45" s="4">
        <v>4</v>
      </c>
      <c r="E45" s="4">
        <v>4</v>
      </c>
      <c r="F45" s="4">
        <v>4</v>
      </c>
      <c r="G45" s="4">
        <v>5</v>
      </c>
      <c r="H45" s="4">
        <v>5</v>
      </c>
      <c r="I45" s="4">
        <v>4</v>
      </c>
      <c r="J45" s="5">
        <v>0.87</v>
      </c>
      <c r="K45" s="2" t="s">
        <v>269</v>
      </c>
      <c r="L45" s="2" t="s">
        <v>199</v>
      </c>
      <c r="M45" s="2" t="s">
        <v>272</v>
      </c>
    </row>
    <row r="46" spans="1:13" x14ac:dyDescent="0.2">
      <c r="A46" s="2" t="s">
        <v>31</v>
      </c>
      <c r="B46" s="2" t="s">
        <v>212</v>
      </c>
      <c r="C46" s="3">
        <v>358832</v>
      </c>
      <c r="D46" s="4">
        <v>4</v>
      </c>
      <c r="E46" s="4">
        <v>4</v>
      </c>
      <c r="F46" s="4">
        <v>4</v>
      </c>
      <c r="G46" s="4">
        <v>4</v>
      </c>
      <c r="H46" s="4">
        <v>4</v>
      </c>
      <c r="I46" s="4">
        <v>4</v>
      </c>
      <c r="J46" s="5">
        <v>0.8</v>
      </c>
      <c r="K46" s="2" t="s">
        <v>269</v>
      </c>
      <c r="L46" s="2" t="s">
        <v>269</v>
      </c>
      <c r="M46" s="2" t="s">
        <v>283</v>
      </c>
    </row>
    <row r="47" spans="1:13" x14ac:dyDescent="0.2">
      <c r="A47" s="2" t="s">
        <v>31</v>
      </c>
      <c r="B47" s="2" t="s">
        <v>212</v>
      </c>
      <c r="C47" s="3">
        <v>358832</v>
      </c>
      <c r="D47" s="4">
        <v>5</v>
      </c>
      <c r="E47" s="4">
        <v>4</v>
      </c>
      <c r="F47" s="4">
        <v>3</v>
      </c>
      <c r="G47" s="4">
        <v>4</v>
      </c>
      <c r="H47" s="4">
        <v>5</v>
      </c>
      <c r="I47" s="4">
        <v>4</v>
      </c>
      <c r="J47" s="5">
        <v>0.83</v>
      </c>
      <c r="K47" s="2" t="s">
        <v>269</v>
      </c>
      <c r="L47" s="2" t="s">
        <v>199</v>
      </c>
      <c r="M47" s="2" t="s">
        <v>284</v>
      </c>
    </row>
    <row r="48" spans="1:13" x14ac:dyDescent="0.2">
      <c r="A48" s="2" t="s">
        <v>31</v>
      </c>
      <c r="B48" s="2" t="s">
        <v>212</v>
      </c>
      <c r="C48" s="3">
        <v>358832</v>
      </c>
      <c r="D48" s="4">
        <v>5</v>
      </c>
      <c r="E48" s="4">
        <v>5</v>
      </c>
      <c r="F48" s="4">
        <v>5</v>
      </c>
      <c r="G48" s="4">
        <v>5</v>
      </c>
      <c r="H48" s="4">
        <v>5</v>
      </c>
      <c r="I48" s="4">
        <v>4</v>
      </c>
      <c r="J48" s="5">
        <v>0.97</v>
      </c>
      <c r="K48" s="2" t="s">
        <v>269</v>
      </c>
      <c r="L48" s="2" t="s">
        <v>199</v>
      </c>
      <c r="M48" s="2" t="s">
        <v>275</v>
      </c>
    </row>
    <row r="49" spans="1:13" x14ac:dyDescent="0.2">
      <c r="A49" s="2" t="s">
        <v>31</v>
      </c>
      <c r="B49" s="2" t="s">
        <v>212</v>
      </c>
      <c r="C49" s="3">
        <v>358832</v>
      </c>
      <c r="D49" s="4">
        <v>5</v>
      </c>
      <c r="E49" s="4">
        <v>5</v>
      </c>
      <c r="F49" s="4">
        <v>5</v>
      </c>
      <c r="G49" s="4">
        <v>5</v>
      </c>
      <c r="H49" s="4">
        <v>5</v>
      </c>
      <c r="I49" s="4">
        <v>5</v>
      </c>
      <c r="J49" s="5">
        <v>1</v>
      </c>
      <c r="K49" s="2" t="s">
        <v>269</v>
      </c>
      <c r="L49" s="2" t="s">
        <v>199</v>
      </c>
      <c r="M49" s="2" t="s">
        <v>276</v>
      </c>
    </row>
    <row r="50" spans="1:13" x14ac:dyDescent="0.2">
      <c r="A50" s="2" t="s">
        <v>31</v>
      </c>
      <c r="B50" s="2" t="s">
        <v>212</v>
      </c>
      <c r="C50" s="3">
        <v>358832</v>
      </c>
      <c r="D50" s="4">
        <v>4</v>
      </c>
      <c r="E50" s="4">
        <v>4</v>
      </c>
      <c r="F50" s="4">
        <v>4</v>
      </c>
      <c r="G50" s="4">
        <v>4</v>
      </c>
      <c r="H50" s="4">
        <v>5</v>
      </c>
      <c r="I50" s="4">
        <v>3</v>
      </c>
      <c r="J50" s="5">
        <v>0.8</v>
      </c>
      <c r="K50" s="2" t="s">
        <v>269</v>
      </c>
      <c r="L50" s="2" t="s">
        <v>269</v>
      </c>
      <c r="M50" s="2" t="s">
        <v>277</v>
      </c>
    </row>
    <row r="51" spans="1:13" x14ac:dyDescent="0.2">
      <c r="A51" s="2" t="s">
        <v>31</v>
      </c>
      <c r="B51" s="2" t="s">
        <v>212</v>
      </c>
      <c r="C51" s="3">
        <v>358832</v>
      </c>
      <c r="D51" s="4">
        <v>5</v>
      </c>
      <c r="E51" s="4">
        <v>4</v>
      </c>
      <c r="F51" s="4">
        <v>4</v>
      </c>
      <c r="G51" s="4">
        <v>4</v>
      </c>
      <c r="H51" s="4">
        <v>5</v>
      </c>
      <c r="I51" s="4">
        <v>4</v>
      </c>
      <c r="J51" s="5">
        <v>0.87</v>
      </c>
      <c r="K51" s="2" t="s">
        <v>269</v>
      </c>
      <c r="L51" s="2" t="s">
        <v>199</v>
      </c>
      <c r="M51" s="2" t="s">
        <v>278</v>
      </c>
    </row>
    <row r="52" spans="1:13" x14ac:dyDescent="0.2">
      <c r="A52" s="2" t="s">
        <v>31</v>
      </c>
      <c r="B52" s="2" t="s">
        <v>212</v>
      </c>
      <c r="C52" s="3">
        <v>358832</v>
      </c>
      <c r="D52" s="4">
        <v>5</v>
      </c>
      <c r="E52" s="4">
        <v>5</v>
      </c>
      <c r="F52" s="4">
        <v>5</v>
      </c>
      <c r="G52" s="4">
        <v>5</v>
      </c>
      <c r="H52" s="4">
        <v>5</v>
      </c>
      <c r="I52" s="4">
        <v>5</v>
      </c>
      <c r="J52" s="5">
        <v>1</v>
      </c>
      <c r="K52" s="2" t="s">
        <v>269</v>
      </c>
      <c r="L52" s="2" t="s">
        <v>199</v>
      </c>
      <c r="M52" s="2" t="s">
        <v>279</v>
      </c>
    </row>
    <row r="53" spans="1:13" x14ac:dyDescent="0.2">
      <c r="A53" s="2" t="s">
        <v>31</v>
      </c>
      <c r="B53" s="2" t="s">
        <v>212</v>
      </c>
      <c r="C53" s="3">
        <v>358832</v>
      </c>
      <c r="D53" s="4">
        <v>5</v>
      </c>
      <c r="E53" s="4">
        <v>5</v>
      </c>
      <c r="F53" s="4">
        <v>5</v>
      </c>
      <c r="G53" s="4">
        <v>5</v>
      </c>
      <c r="H53" s="4">
        <v>5</v>
      </c>
      <c r="I53" s="4">
        <v>5</v>
      </c>
      <c r="J53" s="5">
        <v>1</v>
      </c>
      <c r="K53" s="2" t="s">
        <v>269</v>
      </c>
      <c r="L53" s="2" t="s">
        <v>199</v>
      </c>
      <c r="M53" s="2" t="s">
        <v>280</v>
      </c>
    </row>
    <row r="54" spans="1:13" x14ac:dyDescent="0.2">
      <c r="A54" s="2" t="s">
        <v>31</v>
      </c>
      <c r="B54" s="2" t="s">
        <v>212</v>
      </c>
      <c r="C54" s="3">
        <v>358832</v>
      </c>
      <c r="D54" s="4">
        <v>5</v>
      </c>
      <c r="E54" s="4">
        <v>4</v>
      </c>
      <c r="F54" s="4">
        <v>5</v>
      </c>
      <c r="G54" s="4">
        <v>5</v>
      </c>
      <c r="H54" s="4">
        <v>5</v>
      </c>
      <c r="I54" s="4">
        <v>5</v>
      </c>
      <c r="J54" s="5">
        <v>0.97</v>
      </c>
      <c r="K54" s="2" t="s">
        <v>269</v>
      </c>
      <c r="L54" s="2" t="s">
        <v>199</v>
      </c>
      <c r="M54" s="2" t="s">
        <v>281</v>
      </c>
    </row>
    <row r="55" spans="1:13" x14ac:dyDescent="0.2">
      <c r="A55" s="2" t="s">
        <v>31</v>
      </c>
      <c r="B55" s="2" t="s">
        <v>212</v>
      </c>
      <c r="C55" s="3">
        <v>358832</v>
      </c>
      <c r="D55" s="4">
        <v>5</v>
      </c>
      <c r="E55" s="4">
        <v>5</v>
      </c>
      <c r="F55" s="4">
        <v>5</v>
      </c>
      <c r="G55" s="4">
        <v>5</v>
      </c>
      <c r="H55" s="4">
        <v>5</v>
      </c>
      <c r="I55" s="4">
        <v>4</v>
      </c>
      <c r="J55" s="5">
        <v>0.97</v>
      </c>
      <c r="K55" s="2" t="s">
        <v>269</v>
      </c>
      <c r="L55" s="2" t="s">
        <v>199</v>
      </c>
      <c r="M55" s="2" t="s">
        <v>285</v>
      </c>
    </row>
    <row r="56" spans="1:13" x14ac:dyDescent="0.2">
      <c r="A56" s="2" t="s">
        <v>40</v>
      </c>
      <c r="B56" s="2" t="s">
        <v>215</v>
      </c>
      <c r="C56" s="3">
        <v>451273</v>
      </c>
      <c r="D56" s="4">
        <v>4</v>
      </c>
      <c r="E56" s="4">
        <v>4</v>
      </c>
      <c r="F56" s="4">
        <v>4</v>
      </c>
      <c r="G56" s="4">
        <v>4</v>
      </c>
      <c r="H56" s="4">
        <v>5</v>
      </c>
      <c r="I56" s="4">
        <v>4</v>
      </c>
      <c r="J56" s="5">
        <v>0.83</v>
      </c>
      <c r="K56" s="2" t="s">
        <v>269</v>
      </c>
      <c r="L56" s="2" t="s">
        <v>199</v>
      </c>
      <c r="M56" s="2" t="s">
        <v>282</v>
      </c>
    </row>
    <row r="57" spans="1:13" x14ac:dyDescent="0.2">
      <c r="A57" s="2" t="s">
        <v>40</v>
      </c>
      <c r="B57" s="2" t="s">
        <v>215</v>
      </c>
      <c r="C57" s="3">
        <v>451273</v>
      </c>
      <c r="D57" s="4">
        <v>5</v>
      </c>
      <c r="E57" s="4">
        <v>5</v>
      </c>
      <c r="F57" s="4">
        <v>5</v>
      </c>
      <c r="G57" s="4">
        <v>5</v>
      </c>
      <c r="H57" s="4">
        <v>5</v>
      </c>
      <c r="I57" s="4">
        <v>3</v>
      </c>
      <c r="J57" s="5">
        <v>0.93</v>
      </c>
      <c r="K57" s="2" t="s">
        <v>269</v>
      </c>
      <c r="L57" s="2" t="s">
        <v>199</v>
      </c>
      <c r="M57" s="2" t="s">
        <v>270</v>
      </c>
    </row>
    <row r="58" spans="1:13" x14ac:dyDescent="0.2">
      <c r="A58" s="2" t="s">
        <v>40</v>
      </c>
      <c r="B58" s="2" t="s">
        <v>215</v>
      </c>
      <c r="C58" s="3">
        <v>451273</v>
      </c>
      <c r="D58" s="4">
        <v>5</v>
      </c>
      <c r="E58" s="4">
        <v>4</v>
      </c>
      <c r="F58" s="4">
        <v>4</v>
      </c>
      <c r="G58" s="4">
        <v>4</v>
      </c>
      <c r="H58" s="4">
        <v>5</v>
      </c>
      <c r="I58" s="4">
        <v>5</v>
      </c>
      <c r="J58" s="5">
        <v>0.9</v>
      </c>
      <c r="K58" s="2" t="s">
        <v>269</v>
      </c>
      <c r="L58" s="2" t="s">
        <v>199</v>
      </c>
      <c r="M58" s="2" t="s">
        <v>271</v>
      </c>
    </row>
    <row r="59" spans="1:13" x14ac:dyDescent="0.2">
      <c r="A59" s="2" t="s">
        <v>40</v>
      </c>
      <c r="B59" s="2" t="s">
        <v>215</v>
      </c>
      <c r="C59" s="3">
        <v>451273</v>
      </c>
      <c r="D59" s="4">
        <v>4</v>
      </c>
      <c r="E59" s="4">
        <v>4</v>
      </c>
      <c r="F59" s="4">
        <v>4</v>
      </c>
      <c r="G59" s="4">
        <v>5</v>
      </c>
      <c r="H59" s="4">
        <v>5</v>
      </c>
      <c r="I59" s="4">
        <v>4</v>
      </c>
      <c r="J59" s="5">
        <v>0.87</v>
      </c>
      <c r="K59" s="2" t="s">
        <v>269</v>
      </c>
      <c r="L59" s="2" t="s">
        <v>199</v>
      </c>
      <c r="M59" s="2" t="s">
        <v>272</v>
      </c>
    </row>
    <row r="60" spans="1:13" x14ac:dyDescent="0.2">
      <c r="A60" s="2" t="s">
        <v>40</v>
      </c>
      <c r="B60" s="2" t="s">
        <v>215</v>
      </c>
      <c r="C60" s="3">
        <v>451273</v>
      </c>
      <c r="D60" s="4">
        <v>4</v>
      </c>
      <c r="E60" s="4">
        <v>4</v>
      </c>
      <c r="F60" s="4">
        <v>4</v>
      </c>
      <c r="G60" s="4">
        <v>4</v>
      </c>
      <c r="H60" s="4">
        <v>4</v>
      </c>
      <c r="I60" s="4">
        <v>3</v>
      </c>
      <c r="J60" s="5">
        <v>0.77</v>
      </c>
      <c r="K60" s="2" t="s">
        <v>269</v>
      </c>
      <c r="L60" s="2" t="s">
        <v>269</v>
      </c>
      <c r="M60" s="2" t="s">
        <v>283</v>
      </c>
    </row>
    <row r="61" spans="1:13" x14ac:dyDescent="0.2">
      <c r="A61" s="2" t="s">
        <v>40</v>
      </c>
      <c r="B61" s="2" t="s">
        <v>215</v>
      </c>
      <c r="C61" s="3">
        <v>451273</v>
      </c>
      <c r="D61" s="4">
        <v>5</v>
      </c>
      <c r="E61" s="4">
        <v>4</v>
      </c>
      <c r="F61" s="4">
        <v>3</v>
      </c>
      <c r="G61" s="4">
        <v>4</v>
      </c>
      <c r="H61" s="4">
        <v>5</v>
      </c>
      <c r="I61" s="4">
        <v>4</v>
      </c>
      <c r="J61" s="5">
        <v>0.83</v>
      </c>
      <c r="K61" s="2" t="s">
        <v>269</v>
      </c>
      <c r="L61" s="2" t="s">
        <v>199</v>
      </c>
      <c r="M61" s="2" t="s">
        <v>284</v>
      </c>
    </row>
    <row r="62" spans="1:13" x14ac:dyDescent="0.2">
      <c r="A62" s="2" t="s">
        <v>40</v>
      </c>
      <c r="B62" s="2" t="s">
        <v>215</v>
      </c>
      <c r="C62" s="3">
        <v>451273</v>
      </c>
      <c r="D62" s="4">
        <v>5</v>
      </c>
      <c r="E62" s="4">
        <v>5</v>
      </c>
      <c r="F62" s="4">
        <v>5</v>
      </c>
      <c r="G62" s="4">
        <v>5</v>
      </c>
      <c r="H62" s="4">
        <v>5</v>
      </c>
      <c r="I62" s="4">
        <v>5</v>
      </c>
      <c r="J62" s="5">
        <v>1</v>
      </c>
      <c r="K62" s="2" t="s">
        <v>269</v>
      </c>
      <c r="L62" s="2" t="s">
        <v>199</v>
      </c>
      <c r="M62" s="2" t="s">
        <v>275</v>
      </c>
    </row>
    <row r="63" spans="1:13" x14ac:dyDescent="0.2">
      <c r="A63" s="2" t="s">
        <v>40</v>
      </c>
      <c r="B63" s="2" t="s">
        <v>215</v>
      </c>
      <c r="C63" s="3">
        <v>451273</v>
      </c>
      <c r="D63" s="4">
        <v>5</v>
      </c>
      <c r="E63" s="4">
        <v>5</v>
      </c>
      <c r="F63" s="4">
        <v>5</v>
      </c>
      <c r="G63" s="4">
        <v>5</v>
      </c>
      <c r="H63" s="4">
        <v>5</v>
      </c>
      <c r="I63" s="4">
        <v>4</v>
      </c>
      <c r="J63" s="5">
        <v>0.97</v>
      </c>
      <c r="K63" s="2" t="s">
        <v>269</v>
      </c>
      <c r="L63" s="2" t="s">
        <v>199</v>
      </c>
      <c r="M63" s="2" t="s">
        <v>276</v>
      </c>
    </row>
    <row r="64" spans="1:13" x14ac:dyDescent="0.2">
      <c r="A64" s="2" t="s">
        <v>40</v>
      </c>
      <c r="B64" s="2" t="s">
        <v>215</v>
      </c>
      <c r="C64" s="3">
        <v>451273</v>
      </c>
      <c r="D64" s="4">
        <v>4</v>
      </c>
      <c r="E64" s="4">
        <v>4</v>
      </c>
      <c r="F64" s="4">
        <v>4</v>
      </c>
      <c r="G64" s="4">
        <v>4</v>
      </c>
      <c r="H64" s="4">
        <v>4</v>
      </c>
      <c r="I64" s="4">
        <v>3</v>
      </c>
      <c r="J64" s="5">
        <v>0.77</v>
      </c>
      <c r="K64" s="2" t="s">
        <v>269</v>
      </c>
      <c r="L64" s="2" t="s">
        <v>269</v>
      </c>
      <c r="M64" s="2" t="s">
        <v>277</v>
      </c>
    </row>
    <row r="65" spans="1:13" x14ac:dyDescent="0.2">
      <c r="A65" s="2" t="s">
        <v>40</v>
      </c>
      <c r="B65" s="2" t="s">
        <v>215</v>
      </c>
      <c r="C65" s="3">
        <v>451273</v>
      </c>
      <c r="D65" s="4">
        <v>5</v>
      </c>
      <c r="E65" s="4">
        <v>4</v>
      </c>
      <c r="F65" s="4">
        <v>4</v>
      </c>
      <c r="G65" s="4">
        <v>4</v>
      </c>
      <c r="H65" s="4">
        <v>4</v>
      </c>
      <c r="I65" s="4">
        <v>4</v>
      </c>
      <c r="J65" s="5">
        <v>0.83</v>
      </c>
      <c r="K65" s="2" t="s">
        <v>269</v>
      </c>
      <c r="L65" s="2" t="s">
        <v>269</v>
      </c>
      <c r="M65" s="2" t="s">
        <v>278</v>
      </c>
    </row>
    <row r="66" spans="1:13" x14ac:dyDescent="0.2">
      <c r="A66" s="2" t="s">
        <v>40</v>
      </c>
      <c r="B66" s="2" t="s">
        <v>215</v>
      </c>
      <c r="C66" s="3">
        <v>451273</v>
      </c>
      <c r="D66" s="4">
        <v>5</v>
      </c>
      <c r="E66" s="4">
        <v>5</v>
      </c>
      <c r="F66" s="4">
        <v>5</v>
      </c>
      <c r="G66" s="4">
        <v>5</v>
      </c>
      <c r="H66" s="4">
        <v>5</v>
      </c>
      <c r="I66" s="4">
        <v>5</v>
      </c>
      <c r="J66" s="5">
        <v>1</v>
      </c>
      <c r="K66" s="2" t="s">
        <v>269</v>
      </c>
      <c r="L66" s="2" t="s">
        <v>199</v>
      </c>
      <c r="M66" s="2" t="s">
        <v>279</v>
      </c>
    </row>
    <row r="67" spans="1:13" x14ac:dyDescent="0.2">
      <c r="A67" s="2" t="s">
        <v>40</v>
      </c>
      <c r="B67" s="2" t="s">
        <v>215</v>
      </c>
      <c r="C67" s="3">
        <v>451273</v>
      </c>
      <c r="D67" s="4">
        <v>5</v>
      </c>
      <c r="E67" s="4">
        <v>5</v>
      </c>
      <c r="F67" s="4">
        <v>5</v>
      </c>
      <c r="G67" s="4">
        <v>5</v>
      </c>
      <c r="H67" s="4">
        <v>5</v>
      </c>
      <c r="I67" s="4">
        <v>5</v>
      </c>
      <c r="J67" s="5">
        <v>1</v>
      </c>
      <c r="K67" s="2" t="s">
        <v>269</v>
      </c>
      <c r="L67" s="2" t="s">
        <v>199</v>
      </c>
      <c r="M67" s="2" t="s">
        <v>280</v>
      </c>
    </row>
    <row r="68" spans="1:13" x14ac:dyDescent="0.2">
      <c r="A68" s="2" t="s">
        <v>40</v>
      </c>
      <c r="B68" s="2" t="s">
        <v>215</v>
      </c>
      <c r="C68" s="3">
        <v>451273</v>
      </c>
      <c r="D68" s="4">
        <v>5</v>
      </c>
      <c r="E68" s="4">
        <v>4</v>
      </c>
      <c r="F68" s="4">
        <v>5</v>
      </c>
      <c r="G68" s="4">
        <v>5</v>
      </c>
      <c r="H68" s="4">
        <v>5</v>
      </c>
      <c r="I68" s="4">
        <v>3</v>
      </c>
      <c r="J68" s="5">
        <v>0.9</v>
      </c>
      <c r="K68" s="2" t="s">
        <v>269</v>
      </c>
      <c r="L68" s="2" t="s">
        <v>199</v>
      </c>
      <c r="M68" s="2" t="s">
        <v>281</v>
      </c>
    </row>
    <row r="69" spans="1:13" x14ac:dyDescent="0.2">
      <c r="A69" s="2" t="s">
        <v>40</v>
      </c>
      <c r="B69" s="2" t="s">
        <v>215</v>
      </c>
      <c r="C69" s="3">
        <v>451273</v>
      </c>
      <c r="D69" s="4">
        <v>5</v>
      </c>
      <c r="E69" s="4">
        <v>5</v>
      </c>
      <c r="F69" s="4">
        <v>5</v>
      </c>
      <c r="G69" s="4">
        <v>5</v>
      </c>
      <c r="H69" s="4">
        <v>5</v>
      </c>
      <c r="I69" s="4">
        <v>5</v>
      </c>
      <c r="J69" s="5">
        <v>1</v>
      </c>
      <c r="K69" s="2" t="s">
        <v>269</v>
      </c>
      <c r="L69" s="2" t="s">
        <v>269</v>
      </c>
      <c r="M69" s="2" t="s">
        <v>285</v>
      </c>
    </row>
    <row r="70" spans="1:13" x14ac:dyDescent="0.2">
      <c r="A70" s="2" t="s">
        <v>67</v>
      </c>
      <c r="B70" s="2" t="s">
        <v>185</v>
      </c>
      <c r="C70" s="3">
        <v>38000</v>
      </c>
      <c r="D70" s="4">
        <v>2</v>
      </c>
      <c r="E70" s="4">
        <v>2</v>
      </c>
      <c r="F70" s="4">
        <v>1</v>
      </c>
      <c r="G70" s="4">
        <v>1</v>
      </c>
      <c r="H70" s="4">
        <v>3</v>
      </c>
      <c r="I70" s="4">
        <v>2</v>
      </c>
      <c r="J70" s="5">
        <v>0.37</v>
      </c>
      <c r="K70" s="2" t="s">
        <v>269</v>
      </c>
      <c r="L70" s="2" t="s">
        <v>199</v>
      </c>
      <c r="M70" s="2" t="s">
        <v>271</v>
      </c>
    </row>
    <row r="71" spans="1:13" x14ac:dyDescent="0.2">
      <c r="A71" s="2" t="s">
        <v>67</v>
      </c>
      <c r="B71" s="2" t="s">
        <v>185</v>
      </c>
      <c r="C71" s="3">
        <v>38000</v>
      </c>
      <c r="D71" s="4">
        <v>4</v>
      </c>
      <c r="E71" s="4">
        <v>4</v>
      </c>
      <c r="F71" s="4">
        <v>4</v>
      </c>
      <c r="G71" s="4">
        <v>4</v>
      </c>
      <c r="H71" s="4">
        <v>3</v>
      </c>
      <c r="I71" s="4">
        <v>4</v>
      </c>
      <c r="J71" s="5">
        <v>0.77</v>
      </c>
      <c r="K71" s="2" t="s">
        <v>269</v>
      </c>
      <c r="L71" s="2" t="s">
        <v>273</v>
      </c>
      <c r="M71" s="2" t="s">
        <v>272</v>
      </c>
    </row>
    <row r="72" spans="1:13" x14ac:dyDescent="0.2">
      <c r="A72" s="2" t="s">
        <v>67</v>
      </c>
      <c r="B72" s="2" t="s">
        <v>185</v>
      </c>
      <c r="C72" s="3">
        <v>38000</v>
      </c>
      <c r="D72" s="4">
        <v>3</v>
      </c>
      <c r="E72" s="4">
        <v>4</v>
      </c>
      <c r="F72" s="4">
        <v>4</v>
      </c>
      <c r="G72" s="4">
        <v>4</v>
      </c>
      <c r="H72" s="4">
        <v>3</v>
      </c>
      <c r="I72" s="4">
        <v>3</v>
      </c>
      <c r="J72" s="5">
        <v>0.7</v>
      </c>
      <c r="K72" s="2" t="s">
        <v>269</v>
      </c>
      <c r="L72" s="2" t="s">
        <v>199</v>
      </c>
      <c r="M72" s="2" t="s">
        <v>283</v>
      </c>
    </row>
    <row r="73" spans="1:13" x14ac:dyDescent="0.2">
      <c r="A73" s="2" t="s">
        <v>67</v>
      </c>
      <c r="B73" s="2" t="s">
        <v>185</v>
      </c>
      <c r="C73" s="3">
        <v>38000</v>
      </c>
      <c r="D73" s="4">
        <v>5</v>
      </c>
      <c r="E73" s="4">
        <v>5</v>
      </c>
      <c r="F73" s="4">
        <v>5</v>
      </c>
      <c r="G73" s="4">
        <v>5</v>
      </c>
      <c r="H73" s="4">
        <v>4</v>
      </c>
      <c r="I73" s="4">
        <v>5</v>
      </c>
      <c r="J73" s="5">
        <v>0.97</v>
      </c>
      <c r="K73" s="2" t="s">
        <v>269</v>
      </c>
      <c r="L73" s="2" t="s">
        <v>273</v>
      </c>
      <c r="M73" s="2" t="s">
        <v>284</v>
      </c>
    </row>
    <row r="74" spans="1:13" x14ac:dyDescent="0.2">
      <c r="A74" s="2" t="s">
        <v>67</v>
      </c>
      <c r="B74" s="2" t="s">
        <v>185</v>
      </c>
      <c r="C74" s="3">
        <v>38000</v>
      </c>
      <c r="D74" s="4">
        <v>4</v>
      </c>
      <c r="E74" s="4">
        <v>4</v>
      </c>
      <c r="F74" s="4">
        <v>4</v>
      </c>
      <c r="G74" s="4">
        <v>4</v>
      </c>
      <c r="H74" s="4">
        <v>3</v>
      </c>
      <c r="I74" s="4">
        <v>4</v>
      </c>
      <c r="J74" s="5">
        <v>0.77</v>
      </c>
      <c r="K74" s="2" t="s">
        <v>269</v>
      </c>
      <c r="L74" s="2" t="s">
        <v>199</v>
      </c>
      <c r="M74" s="2" t="s">
        <v>274</v>
      </c>
    </row>
    <row r="75" spans="1:13" x14ac:dyDescent="0.2">
      <c r="A75" s="2" t="s">
        <v>67</v>
      </c>
      <c r="B75" s="2" t="s">
        <v>185</v>
      </c>
      <c r="C75" s="3">
        <v>38000</v>
      </c>
      <c r="D75" s="4">
        <v>4</v>
      </c>
      <c r="E75" s="4">
        <v>5</v>
      </c>
      <c r="F75" s="4">
        <v>3</v>
      </c>
      <c r="G75" s="4">
        <v>5</v>
      </c>
      <c r="H75" s="4">
        <v>4</v>
      </c>
      <c r="I75" s="4">
        <v>5</v>
      </c>
      <c r="J75" s="5">
        <v>0.87</v>
      </c>
      <c r="K75" s="2" t="s">
        <v>269</v>
      </c>
      <c r="L75" s="2" t="s">
        <v>199</v>
      </c>
      <c r="M75" s="2" t="s">
        <v>275</v>
      </c>
    </row>
    <row r="76" spans="1:13" x14ac:dyDescent="0.2">
      <c r="A76" s="2" t="s">
        <v>67</v>
      </c>
      <c r="B76" s="2" t="s">
        <v>185</v>
      </c>
      <c r="C76" s="3">
        <v>38000</v>
      </c>
      <c r="D76" s="4">
        <v>5</v>
      </c>
      <c r="E76" s="4">
        <v>5</v>
      </c>
      <c r="F76" s="4">
        <v>5</v>
      </c>
      <c r="G76" s="4">
        <v>5</v>
      </c>
      <c r="H76" s="4">
        <v>5</v>
      </c>
      <c r="I76" s="4">
        <v>5</v>
      </c>
      <c r="J76" s="5">
        <v>1</v>
      </c>
      <c r="K76" s="2" t="s">
        <v>269</v>
      </c>
      <c r="L76" s="2" t="s">
        <v>199</v>
      </c>
      <c r="M76" s="2" t="s">
        <v>276</v>
      </c>
    </row>
    <row r="77" spans="1:13" x14ac:dyDescent="0.2">
      <c r="A77" s="2" t="s">
        <v>67</v>
      </c>
      <c r="B77" s="2" t="s">
        <v>185</v>
      </c>
      <c r="C77" s="3">
        <v>38000</v>
      </c>
      <c r="D77" s="4">
        <v>5</v>
      </c>
      <c r="E77" s="4">
        <v>4</v>
      </c>
      <c r="F77" s="4">
        <v>5</v>
      </c>
      <c r="G77" s="4">
        <v>5</v>
      </c>
      <c r="H77" s="4">
        <v>5</v>
      </c>
      <c r="I77" s="4">
        <v>4</v>
      </c>
      <c r="J77" s="5">
        <v>0.93</v>
      </c>
      <c r="K77" s="2" t="s">
        <v>269</v>
      </c>
      <c r="L77" s="2" t="s">
        <v>269</v>
      </c>
      <c r="M77" s="2" t="s">
        <v>277</v>
      </c>
    </row>
    <row r="78" spans="1:13" x14ac:dyDescent="0.2">
      <c r="A78" s="2" t="s">
        <v>67</v>
      </c>
      <c r="B78" s="2" t="s">
        <v>185</v>
      </c>
      <c r="C78" s="3">
        <v>38000</v>
      </c>
      <c r="D78" s="4">
        <v>4</v>
      </c>
      <c r="E78" s="4">
        <v>4</v>
      </c>
      <c r="F78" s="4">
        <v>4</v>
      </c>
      <c r="G78" s="4">
        <v>4</v>
      </c>
      <c r="H78" s="4">
        <v>4</v>
      </c>
      <c r="I78" s="4">
        <v>4</v>
      </c>
      <c r="J78" s="5">
        <v>0.8</v>
      </c>
      <c r="K78" s="2" t="s">
        <v>269</v>
      </c>
      <c r="L78" s="2" t="s">
        <v>273</v>
      </c>
      <c r="M78" s="2" t="s">
        <v>278</v>
      </c>
    </row>
    <row r="79" spans="1:13" x14ac:dyDescent="0.2">
      <c r="A79" s="2" t="s">
        <v>67</v>
      </c>
      <c r="B79" s="2" t="s">
        <v>185</v>
      </c>
      <c r="C79" s="3">
        <v>38000</v>
      </c>
      <c r="D79" s="4">
        <v>5</v>
      </c>
      <c r="E79" s="4">
        <v>5</v>
      </c>
      <c r="F79" s="4">
        <v>5</v>
      </c>
      <c r="G79" s="4">
        <v>5</v>
      </c>
      <c r="H79" s="4">
        <v>5</v>
      </c>
      <c r="I79" s="4">
        <v>5</v>
      </c>
      <c r="J79" s="5">
        <v>1</v>
      </c>
      <c r="K79" s="2" t="s">
        <v>269</v>
      </c>
      <c r="L79" s="2" t="s">
        <v>199</v>
      </c>
      <c r="M79" s="2" t="s">
        <v>279</v>
      </c>
    </row>
    <row r="80" spans="1:13" x14ac:dyDescent="0.2">
      <c r="A80" s="2" t="s">
        <v>67</v>
      </c>
      <c r="B80" s="2" t="s">
        <v>185</v>
      </c>
      <c r="C80" s="3">
        <v>38000</v>
      </c>
      <c r="D80" s="4">
        <v>5</v>
      </c>
      <c r="E80" s="4">
        <v>5</v>
      </c>
      <c r="F80" s="4">
        <v>5</v>
      </c>
      <c r="G80" s="4">
        <v>5</v>
      </c>
      <c r="H80" s="4">
        <v>5</v>
      </c>
      <c r="I80" s="4">
        <v>5</v>
      </c>
      <c r="J80" s="5">
        <v>1</v>
      </c>
      <c r="K80" s="2" t="s">
        <v>269</v>
      </c>
      <c r="L80" s="2" t="s">
        <v>199</v>
      </c>
      <c r="M80" s="2" t="s">
        <v>280</v>
      </c>
    </row>
    <row r="81" spans="1:13" x14ac:dyDescent="0.2">
      <c r="A81" s="2" t="s">
        <v>67</v>
      </c>
      <c r="B81" s="2" t="s">
        <v>185</v>
      </c>
      <c r="C81" s="3">
        <v>38000</v>
      </c>
      <c r="D81" s="4">
        <v>5</v>
      </c>
      <c r="E81" s="4">
        <v>4</v>
      </c>
      <c r="F81" s="4">
        <v>4</v>
      </c>
      <c r="G81" s="4">
        <v>5</v>
      </c>
      <c r="H81" s="4">
        <v>4</v>
      </c>
      <c r="I81" s="4">
        <v>5</v>
      </c>
      <c r="J81" s="5">
        <v>0.9</v>
      </c>
      <c r="K81" s="2" t="s">
        <v>269</v>
      </c>
      <c r="L81" s="2" t="s">
        <v>199</v>
      </c>
      <c r="M81" s="2" t="s">
        <v>281</v>
      </c>
    </row>
    <row r="82" spans="1:13" x14ac:dyDescent="0.2">
      <c r="A82" s="2" t="s">
        <v>67</v>
      </c>
      <c r="B82" s="2" t="s">
        <v>185</v>
      </c>
      <c r="C82" s="3">
        <v>38000</v>
      </c>
      <c r="D82" s="4">
        <v>5</v>
      </c>
      <c r="E82" s="4">
        <v>4</v>
      </c>
      <c r="F82" s="4">
        <v>4</v>
      </c>
      <c r="G82" s="4">
        <v>5</v>
      </c>
      <c r="H82" s="4">
        <v>5</v>
      </c>
      <c r="I82" s="4">
        <v>5</v>
      </c>
      <c r="J82" s="5">
        <v>0.93</v>
      </c>
      <c r="K82" s="2" t="s">
        <v>269</v>
      </c>
      <c r="L82" s="2" t="s">
        <v>269</v>
      </c>
      <c r="M82" s="2" t="s">
        <v>285</v>
      </c>
    </row>
    <row r="83" spans="1:13" x14ac:dyDescent="0.2">
      <c r="A83" s="2" t="s">
        <v>53</v>
      </c>
      <c r="B83" s="2" t="s">
        <v>249</v>
      </c>
      <c r="C83" s="3">
        <v>350667.3</v>
      </c>
      <c r="D83" s="4">
        <v>4</v>
      </c>
      <c r="E83" s="4">
        <v>4</v>
      </c>
      <c r="F83" s="4">
        <v>3</v>
      </c>
      <c r="G83" s="4">
        <v>3</v>
      </c>
      <c r="H83" s="4">
        <v>4</v>
      </c>
      <c r="I83" s="4">
        <v>4</v>
      </c>
      <c r="J83" s="5">
        <v>0.73</v>
      </c>
      <c r="K83" s="2" t="s">
        <v>269</v>
      </c>
      <c r="L83" s="2" t="s">
        <v>269</v>
      </c>
      <c r="M83" s="2" t="s">
        <v>282</v>
      </c>
    </row>
    <row r="84" spans="1:13" x14ac:dyDescent="0.2">
      <c r="A84" s="2" t="s">
        <v>53</v>
      </c>
      <c r="B84" s="2" t="s">
        <v>249</v>
      </c>
      <c r="C84" s="3">
        <v>350667.3</v>
      </c>
      <c r="D84" s="4">
        <v>5</v>
      </c>
      <c r="E84" s="4">
        <v>4</v>
      </c>
      <c r="F84" s="4">
        <v>4</v>
      </c>
      <c r="G84" s="4">
        <v>5</v>
      </c>
      <c r="H84" s="4">
        <v>5</v>
      </c>
      <c r="I84" s="4">
        <v>3</v>
      </c>
      <c r="J84" s="5">
        <v>0.87</v>
      </c>
      <c r="K84" s="2" t="s">
        <v>269</v>
      </c>
      <c r="L84" s="2" t="s">
        <v>269</v>
      </c>
      <c r="M84" s="2" t="s">
        <v>270</v>
      </c>
    </row>
    <row r="85" spans="1:13" x14ac:dyDescent="0.2">
      <c r="A85" s="2" t="s">
        <v>53</v>
      </c>
      <c r="B85" s="2" t="s">
        <v>249</v>
      </c>
      <c r="C85" s="3">
        <v>350667.3</v>
      </c>
      <c r="D85" s="4">
        <v>4</v>
      </c>
      <c r="E85" s="4">
        <v>4</v>
      </c>
      <c r="F85" s="4">
        <v>3</v>
      </c>
      <c r="G85" s="4">
        <v>4</v>
      </c>
      <c r="H85" s="4">
        <v>4</v>
      </c>
      <c r="I85" s="4">
        <v>3</v>
      </c>
      <c r="J85" s="5">
        <v>0.73</v>
      </c>
      <c r="K85" s="2" t="s">
        <v>269</v>
      </c>
      <c r="L85" s="2" t="s">
        <v>269</v>
      </c>
      <c r="M85" s="2" t="s">
        <v>271</v>
      </c>
    </row>
    <row r="86" spans="1:13" x14ac:dyDescent="0.2">
      <c r="A86" s="2" t="s">
        <v>53</v>
      </c>
      <c r="B86" s="2" t="s">
        <v>249</v>
      </c>
      <c r="C86" s="3">
        <v>350667.3</v>
      </c>
      <c r="D86" s="4">
        <v>5</v>
      </c>
      <c r="E86" s="4">
        <v>5</v>
      </c>
      <c r="F86" s="4">
        <v>5</v>
      </c>
      <c r="G86" s="4">
        <v>4</v>
      </c>
      <c r="H86" s="4">
        <v>4</v>
      </c>
      <c r="I86" s="4">
        <v>5</v>
      </c>
      <c r="J86" s="5">
        <v>0.93</v>
      </c>
      <c r="K86" s="2" t="s">
        <v>269</v>
      </c>
      <c r="L86" s="2" t="s">
        <v>269</v>
      </c>
      <c r="M86" s="2" t="s">
        <v>272</v>
      </c>
    </row>
    <row r="87" spans="1:13" x14ac:dyDescent="0.2">
      <c r="A87" s="2" t="s">
        <v>53</v>
      </c>
      <c r="B87" s="2" t="s">
        <v>249</v>
      </c>
      <c r="C87" s="3">
        <v>350667.3</v>
      </c>
      <c r="D87" s="4">
        <v>5</v>
      </c>
      <c r="E87" s="4">
        <v>5</v>
      </c>
      <c r="F87" s="4">
        <v>4</v>
      </c>
      <c r="G87" s="4">
        <v>4</v>
      </c>
      <c r="H87" s="4">
        <v>4</v>
      </c>
      <c r="I87" s="4">
        <v>4</v>
      </c>
      <c r="J87" s="5">
        <v>0.87</v>
      </c>
      <c r="K87" s="2" t="s">
        <v>269</v>
      </c>
      <c r="L87" s="2" t="s">
        <v>269</v>
      </c>
      <c r="M87" s="2" t="s">
        <v>283</v>
      </c>
    </row>
    <row r="88" spans="1:13" x14ac:dyDescent="0.2">
      <c r="A88" s="2" t="s">
        <v>53</v>
      </c>
      <c r="B88" s="2" t="s">
        <v>249</v>
      </c>
      <c r="C88" s="3">
        <v>350667.3</v>
      </c>
      <c r="D88" s="4">
        <v>4</v>
      </c>
      <c r="E88" s="4">
        <v>4</v>
      </c>
      <c r="F88" s="4">
        <v>3</v>
      </c>
      <c r="G88" s="4">
        <v>5</v>
      </c>
      <c r="H88" s="4">
        <v>5</v>
      </c>
      <c r="I88" s="4">
        <v>4</v>
      </c>
      <c r="J88" s="5">
        <v>0.83</v>
      </c>
      <c r="K88" s="2" t="s">
        <v>269</v>
      </c>
      <c r="L88" s="2" t="s">
        <v>273</v>
      </c>
      <c r="M88" s="2" t="s">
        <v>284</v>
      </c>
    </row>
    <row r="89" spans="1:13" x14ac:dyDescent="0.2">
      <c r="A89" s="2" t="s">
        <v>53</v>
      </c>
      <c r="B89" s="2" t="s">
        <v>249</v>
      </c>
      <c r="C89" s="3">
        <v>350667.3</v>
      </c>
      <c r="D89" s="4">
        <v>4</v>
      </c>
      <c r="E89" s="4">
        <v>4</v>
      </c>
      <c r="F89" s="4">
        <v>4</v>
      </c>
      <c r="G89" s="4">
        <v>4</v>
      </c>
      <c r="H89" s="4">
        <v>4</v>
      </c>
      <c r="I89" s="4">
        <v>4</v>
      </c>
      <c r="J89" s="5">
        <v>0.8</v>
      </c>
      <c r="K89" s="2" t="s">
        <v>269</v>
      </c>
      <c r="L89" s="2" t="s">
        <v>199</v>
      </c>
      <c r="M89" s="2" t="s">
        <v>274</v>
      </c>
    </row>
    <row r="90" spans="1:13" x14ac:dyDescent="0.2">
      <c r="A90" s="2" t="s">
        <v>53</v>
      </c>
      <c r="B90" s="2" t="s">
        <v>249</v>
      </c>
      <c r="C90" s="3">
        <v>350667.3</v>
      </c>
      <c r="D90" s="4">
        <v>5</v>
      </c>
      <c r="E90" s="4">
        <v>5</v>
      </c>
      <c r="F90" s="4">
        <v>4</v>
      </c>
      <c r="G90" s="4">
        <v>5</v>
      </c>
      <c r="H90" s="4">
        <v>4</v>
      </c>
      <c r="I90" s="4">
        <v>4</v>
      </c>
      <c r="J90" s="5">
        <v>0.9</v>
      </c>
      <c r="K90" s="2" t="s">
        <v>269</v>
      </c>
      <c r="L90" s="2" t="s">
        <v>269</v>
      </c>
      <c r="M90" s="2" t="s">
        <v>275</v>
      </c>
    </row>
    <row r="91" spans="1:13" x14ac:dyDescent="0.2">
      <c r="A91" s="2" t="s">
        <v>53</v>
      </c>
      <c r="B91" s="2" t="s">
        <v>249</v>
      </c>
      <c r="C91" s="3">
        <v>350667.3</v>
      </c>
      <c r="D91" s="4">
        <v>5</v>
      </c>
      <c r="E91" s="4">
        <v>5</v>
      </c>
      <c r="F91" s="4">
        <v>5</v>
      </c>
      <c r="G91" s="4">
        <v>4</v>
      </c>
      <c r="H91" s="4">
        <v>5</v>
      </c>
      <c r="I91" s="4">
        <v>5</v>
      </c>
      <c r="J91" s="5">
        <v>0.97</v>
      </c>
      <c r="K91" s="2" t="s">
        <v>269</v>
      </c>
      <c r="L91" s="2" t="s">
        <v>269</v>
      </c>
      <c r="M91" s="2" t="s">
        <v>277</v>
      </c>
    </row>
    <row r="92" spans="1:13" x14ac:dyDescent="0.2">
      <c r="A92" s="2" t="s">
        <v>53</v>
      </c>
      <c r="B92" s="2" t="s">
        <v>249</v>
      </c>
      <c r="C92" s="3">
        <v>350667.3</v>
      </c>
      <c r="D92" s="4">
        <v>4</v>
      </c>
      <c r="E92" s="4">
        <v>3</v>
      </c>
      <c r="F92" s="4">
        <v>3</v>
      </c>
      <c r="G92" s="4">
        <v>4</v>
      </c>
      <c r="H92" s="4">
        <v>4</v>
      </c>
      <c r="I92" s="4">
        <v>3</v>
      </c>
      <c r="J92" s="5">
        <v>0.7</v>
      </c>
      <c r="K92" s="2" t="s">
        <v>269</v>
      </c>
      <c r="L92" s="2" t="s">
        <v>273</v>
      </c>
      <c r="M92" s="2" t="s">
        <v>278</v>
      </c>
    </row>
    <row r="93" spans="1:13" x14ac:dyDescent="0.2">
      <c r="A93" s="2" t="s">
        <v>53</v>
      </c>
      <c r="B93" s="2" t="s">
        <v>249</v>
      </c>
      <c r="C93" s="3">
        <v>350667.3</v>
      </c>
      <c r="D93" s="4">
        <v>5</v>
      </c>
      <c r="E93" s="4">
        <v>5</v>
      </c>
      <c r="F93" s="4">
        <v>5</v>
      </c>
      <c r="G93" s="4">
        <v>5</v>
      </c>
      <c r="H93" s="4">
        <v>5</v>
      </c>
      <c r="I93" s="4">
        <v>5</v>
      </c>
      <c r="J93" s="5">
        <v>1</v>
      </c>
      <c r="K93" s="2" t="s">
        <v>269</v>
      </c>
      <c r="L93" s="2" t="s">
        <v>269</v>
      </c>
      <c r="M93" s="2" t="s">
        <v>279</v>
      </c>
    </row>
    <row r="94" spans="1:13" x14ac:dyDescent="0.2">
      <c r="A94" s="2" t="s">
        <v>53</v>
      </c>
      <c r="B94" s="2" t="s">
        <v>249</v>
      </c>
      <c r="C94" s="3">
        <v>350667.3</v>
      </c>
      <c r="D94" s="4">
        <v>5</v>
      </c>
      <c r="E94" s="4">
        <v>5</v>
      </c>
      <c r="F94" s="4">
        <v>4</v>
      </c>
      <c r="G94" s="4">
        <v>5</v>
      </c>
      <c r="H94" s="4">
        <v>4</v>
      </c>
      <c r="I94" s="4">
        <v>5</v>
      </c>
      <c r="J94" s="5">
        <v>0.93</v>
      </c>
      <c r="K94" s="2" t="s">
        <v>269</v>
      </c>
      <c r="L94" s="2" t="s">
        <v>273</v>
      </c>
      <c r="M94" s="2" t="s">
        <v>280</v>
      </c>
    </row>
    <row r="95" spans="1:13" x14ac:dyDescent="0.2">
      <c r="A95" s="2" t="s">
        <v>53</v>
      </c>
      <c r="B95" s="2" t="s">
        <v>249</v>
      </c>
      <c r="C95" s="3">
        <v>350667.3</v>
      </c>
      <c r="D95" s="4">
        <v>5</v>
      </c>
      <c r="E95" s="4">
        <v>5</v>
      </c>
      <c r="F95" s="4">
        <v>4</v>
      </c>
      <c r="G95" s="4">
        <v>5</v>
      </c>
      <c r="H95" s="4">
        <v>5</v>
      </c>
      <c r="I95" s="4">
        <v>4</v>
      </c>
      <c r="J95" s="5">
        <v>0.93</v>
      </c>
      <c r="K95" s="2" t="s">
        <v>269</v>
      </c>
      <c r="L95" s="2" t="s">
        <v>269</v>
      </c>
      <c r="M95" s="2" t="s">
        <v>281</v>
      </c>
    </row>
    <row r="96" spans="1:13" x14ac:dyDescent="0.2">
      <c r="A96" s="2" t="s">
        <v>53</v>
      </c>
      <c r="B96" s="2" t="s">
        <v>249</v>
      </c>
      <c r="C96" s="3">
        <v>350667.3</v>
      </c>
      <c r="D96" s="4">
        <v>5</v>
      </c>
      <c r="E96" s="4">
        <v>4</v>
      </c>
      <c r="F96" s="4">
        <v>5</v>
      </c>
      <c r="G96" s="4">
        <v>5</v>
      </c>
      <c r="H96" s="4">
        <v>5</v>
      </c>
      <c r="I96" s="4">
        <v>5</v>
      </c>
      <c r="J96" s="5">
        <v>0.97</v>
      </c>
      <c r="K96" s="2" t="s">
        <v>269</v>
      </c>
      <c r="L96" s="2" t="s">
        <v>269</v>
      </c>
      <c r="M96" s="2" t="s">
        <v>285</v>
      </c>
    </row>
    <row r="97" spans="1:13" x14ac:dyDescent="0.2">
      <c r="A97" s="2" t="s">
        <v>92</v>
      </c>
      <c r="B97" s="2" t="s">
        <v>192</v>
      </c>
      <c r="C97" s="3">
        <v>115000</v>
      </c>
      <c r="D97" s="4">
        <v>2</v>
      </c>
      <c r="E97" s="4">
        <v>3</v>
      </c>
      <c r="F97" s="4">
        <v>2</v>
      </c>
      <c r="G97" s="4">
        <v>2</v>
      </c>
      <c r="H97" s="4">
        <v>3</v>
      </c>
      <c r="I97" s="4">
        <v>2</v>
      </c>
      <c r="J97" s="5">
        <v>0.47</v>
      </c>
      <c r="K97" s="2" t="s">
        <v>269</v>
      </c>
      <c r="L97" s="2" t="s">
        <v>199</v>
      </c>
      <c r="M97" s="2" t="s">
        <v>274</v>
      </c>
    </row>
    <row r="98" spans="1:13" x14ac:dyDescent="0.2">
      <c r="A98" s="2" t="s">
        <v>92</v>
      </c>
      <c r="B98" s="2" t="s">
        <v>192</v>
      </c>
      <c r="C98" s="3">
        <v>115000</v>
      </c>
      <c r="D98" s="4">
        <v>4</v>
      </c>
      <c r="E98" s="4">
        <v>4</v>
      </c>
      <c r="F98" s="4">
        <v>4</v>
      </c>
      <c r="G98" s="4">
        <v>4</v>
      </c>
      <c r="H98" s="4">
        <v>3</v>
      </c>
      <c r="I98" s="4">
        <v>3</v>
      </c>
      <c r="J98" s="5">
        <v>0.73</v>
      </c>
      <c r="K98" s="2" t="s">
        <v>269</v>
      </c>
      <c r="L98" s="2" t="s">
        <v>269</v>
      </c>
      <c r="M98" s="2" t="s">
        <v>277</v>
      </c>
    </row>
    <row r="99" spans="1:13" x14ac:dyDescent="0.2">
      <c r="A99" s="2" t="s">
        <v>42</v>
      </c>
      <c r="B99" s="2" t="s">
        <v>204</v>
      </c>
      <c r="C99" s="3">
        <v>67511.48</v>
      </c>
      <c r="D99" s="4">
        <v>5</v>
      </c>
      <c r="E99" s="4">
        <v>5</v>
      </c>
      <c r="F99" s="4">
        <v>5</v>
      </c>
      <c r="G99" s="4">
        <v>5</v>
      </c>
      <c r="H99" s="4">
        <v>5</v>
      </c>
      <c r="I99" s="4">
        <v>5</v>
      </c>
      <c r="J99" s="5">
        <v>1</v>
      </c>
      <c r="K99" s="2" t="s">
        <v>269</v>
      </c>
      <c r="L99" s="2" t="s">
        <v>199</v>
      </c>
      <c r="M99" s="2" t="s">
        <v>270</v>
      </c>
    </row>
    <row r="100" spans="1:13" x14ac:dyDescent="0.2">
      <c r="A100" s="2" t="s">
        <v>42</v>
      </c>
      <c r="B100" s="2" t="s">
        <v>204</v>
      </c>
      <c r="C100" s="3">
        <v>67511.48</v>
      </c>
      <c r="D100" s="4">
        <v>4</v>
      </c>
      <c r="E100" s="4">
        <v>3</v>
      </c>
      <c r="F100" s="4">
        <v>3</v>
      </c>
      <c r="G100" s="4">
        <v>1</v>
      </c>
      <c r="H100" s="4">
        <v>5</v>
      </c>
      <c r="I100" s="4">
        <v>4</v>
      </c>
      <c r="J100" s="5">
        <v>0.67</v>
      </c>
      <c r="K100" s="2" t="s">
        <v>269</v>
      </c>
      <c r="L100" s="2" t="s">
        <v>199</v>
      </c>
      <c r="M100" s="2" t="s">
        <v>271</v>
      </c>
    </row>
    <row r="101" spans="1:13" x14ac:dyDescent="0.2">
      <c r="A101" s="2" t="s">
        <v>42</v>
      </c>
      <c r="B101" s="2" t="s">
        <v>204</v>
      </c>
      <c r="C101" s="3">
        <v>67511.48</v>
      </c>
      <c r="D101" s="4">
        <v>3</v>
      </c>
      <c r="E101" s="4">
        <v>4</v>
      </c>
      <c r="F101" s="4">
        <v>3</v>
      </c>
      <c r="G101" s="4">
        <v>4</v>
      </c>
      <c r="H101" s="4">
        <v>4</v>
      </c>
      <c r="I101" s="4">
        <v>3</v>
      </c>
      <c r="J101" s="5">
        <v>0.7</v>
      </c>
      <c r="K101" s="2" t="s">
        <v>269</v>
      </c>
      <c r="L101" s="2" t="s">
        <v>273</v>
      </c>
      <c r="M101" s="2" t="s">
        <v>272</v>
      </c>
    </row>
    <row r="102" spans="1:13" x14ac:dyDescent="0.2">
      <c r="A102" s="2" t="s">
        <v>42</v>
      </c>
      <c r="B102" s="2" t="s">
        <v>204</v>
      </c>
      <c r="C102" s="3">
        <v>67511.48</v>
      </c>
      <c r="D102" s="4">
        <v>5</v>
      </c>
      <c r="E102" s="4">
        <v>5</v>
      </c>
      <c r="F102" s="4">
        <v>5</v>
      </c>
      <c r="G102" s="4">
        <v>5</v>
      </c>
      <c r="H102" s="4">
        <v>5</v>
      </c>
      <c r="I102" s="4">
        <v>5</v>
      </c>
      <c r="J102" s="5">
        <v>1</v>
      </c>
      <c r="K102" s="2" t="s">
        <v>269</v>
      </c>
      <c r="L102" s="2" t="s">
        <v>269</v>
      </c>
      <c r="M102" s="2" t="s">
        <v>283</v>
      </c>
    </row>
    <row r="103" spans="1:13" x14ac:dyDescent="0.2">
      <c r="A103" s="2" t="s">
        <v>42</v>
      </c>
      <c r="B103" s="2" t="s">
        <v>204</v>
      </c>
      <c r="C103" s="3">
        <v>67511.48</v>
      </c>
      <c r="D103" s="4">
        <v>4</v>
      </c>
      <c r="E103" s="4">
        <v>4</v>
      </c>
      <c r="F103" s="4">
        <v>4</v>
      </c>
      <c r="G103" s="4">
        <v>5</v>
      </c>
      <c r="H103" s="4">
        <v>5</v>
      </c>
      <c r="I103" s="4">
        <v>5</v>
      </c>
      <c r="J103" s="5">
        <v>0.9</v>
      </c>
      <c r="K103" s="2" t="s">
        <v>269</v>
      </c>
      <c r="L103" s="2" t="s">
        <v>199</v>
      </c>
      <c r="M103" s="2" t="s">
        <v>284</v>
      </c>
    </row>
    <row r="104" spans="1:13" x14ac:dyDescent="0.2">
      <c r="A104" s="2" t="s">
        <v>42</v>
      </c>
      <c r="B104" s="2" t="s">
        <v>204</v>
      </c>
      <c r="C104" s="3">
        <v>67511.48</v>
      </c>
      <c r="D104" s="4">
        <v>4</v>
      </c>
      <c r="E104" s="4">
        <v>4</v>
      </c>
      <c r="F104" s="4">
        <v>4</v>
      </c>
      <c r="G104" s="4">
        <v>4</v>
      </c>
      <c r="H104" s="4">
        <v>4</v>
      </c>
      <c r="I104" s="4">
        <v>4</v>
      </c>
      <c r="J104" s="5">
        <v>0.8</v>
      </c>
      <c r="K104" s="2" t="s">
        <v>269</v>
      </c>
      <c r="L104" s="2" t="s">
        <v>199</v>
      </c>
      <c r="M104" s="2" t="s">
        <v>274</v>
      </c>
    </row>
    <row r="105" spans="1:13" x14ac:dyDescent="0.2">
      <c r="A105" s="2" t="s">
        <v>42</v>
      </c>
      <c r="B105" s="2" t="s">
        <v>204</v>
      </c>
      <c r="C105" s="3">
        <v>67511.48</v>
      </c>
      <c r="D105" s="4">
        <v>5</v>
      </c>
      <c r="E105" s="4">
        <v>5</v>
      </c>
      <c r="F105" s="4">
        <v>4</v>
      </c>
      <c r="G105" s="4">
        <v>5</v>
      </c>
      <c r="H105" s="4">
        <v>5</v>
      </c>
      <c r="I105" s="4">
        <v>5</v>
      </c>
      <c r="J105" s="5">
        <v>0.97</v>
      </c>
      <c r="K105" s="2" t="s">
        <v>269</v>
      </c>
      <c r="L105" s="2" t="s">
        <v>199</v>
      </c>
      <c r="M105" s="2" t="s">
        <v>275</v>
      </c>
    </row>
    <row r="106" spans="1:13" x14ac:dyDescent="0.2">
      <c r="A106" s="2" t="s">
        <v>42</v>
      </c>
      <c r="B106" s="2" t="s">
        <v>204</v>
      </c>
      <c r="C106" s="3">
        <v>67511.48</v>
      </c>
      <c r="D106" s="4">
        <v>4</v>
      </c>
      <c r="E106" s="4">
        <v>4</v>
      </c>
      <c r="F106" s="4">
        <v>4</v>
      </c>
      <c r="G106" s="4">
        <v>5</v>
      </c>
      <c r="H106" s="4">
        <v>4</v>
      </c>
      <c r="I106" s="4">
        <v>4</v>
      </c>
      <c r="J106" s="5">
        <v>0.83</v>
      </c>
      <c r="K106" s="2" t="s">
        <v>269</v>
      </c>
      <c r="L106" s="2" t="s">
        <v>273</v>
      </c>
      <c r="M106" s="2" t="s">
        <v>277</v>
      </c>
    </row>
    <row r="107" spans="1:13" x14ac:dyDescent="0.2">
      <c r="A107" s="2" t="s">
        <v>42</v>
      </c>
      <c r="B107" s="2" t="s">
        <v>204</v>
      </c>
      <c r="C107" s="3">
        <v>67511.48</v>
      </c>
      <c r="D107" s="4">
        <v>4</v>
      </c>
      <c r="E107" s="4">
        <v>4</v>
      </c>
      <c r="F107" s="4">
        <v>4</v>
      </c>
      <c r="G107" s="4">
        <v>4</v>
      </c>
      <c r="H107" s="4">
        <v>5</v>
      </c>
      <c r="I107" s="4">
        <v>4</v>
      </c>
      <c r="J107" s="5">
        <v>0.83</v>
      </c>
      <c r="K107" s="2" t="s">
        <v>269</v>
      </c>
      <c r="L107" s="2" t="s">
        <v>199</v>
      </c>
      <c r="M107" s="2" t="s">
        <v>278</v>
      </c>
    </row>
    <row r="108" spans="1:13" x14ac:dyDescent="0.2">
      <c r="A108" s="2" t="s">
        <v>42</v>
      </c>
      <c r="B108" s="2" t="s">
        <v>204</v>
      </c>
      <c r="C108" s="3">
        <v>67511.48</v>
      </c>
      <c r="D108" s="4">
        <v>5</v>
      </c>
      <c r="E108" s="4">
        <v>5</v>
      </c>
      <c r="F108" s="4">
        <v>5</v>
      </c>
      <c r="G108" s="4">
        <v>5</v>
      </c>
      <c r="H108" s="4">
        <v>5</v>
      </c>
      <c r="I108" s="4">
        <v>5</v>
      </c>
      <c r="J108" s="5">
        <v>1</v>
      </c>
      <c r="K108" s="2" t="s">
        <v>269</v>
      </c>
      <c r="L108" s="2" t="s">
        <v>199</v>
      </c>
      <c r="M108" s="2" t="s">
        <v>279</v>
      </c>
    </row>
    <row r="109" spans="1:13" x14ac:dyDescent="0.2">
      <c r="A109" s="2" t="s">
        <v>42</v>
      </c>
      <c r="B109" s="2" t="s">
        <v>204</v>
      </c>
      <c r="C109" s="3">
        <v>67511.48</v>
      </c>
      <c r="D109" s="4">
        <v>5</v>
      </c>
      <c r="E109" s="4">
        <v>5</v>
      </c>
      <c r="F109" s="4">
        <v>5</v>
      </c>
      <c r="G109" s="4">
        <v>5</v>
      </c>
      <c r="H109" s="4">
        <v>5</v>
      </c>
      <c r="I109" s="4">
        <v>5</v>
      </c>
      <c r="J109" s="5">
        <v>1</v>
      </c>
      <c r="K109" s="2" t="s">
        <v>269</v>
      </c>
      <c r="L109" s="2" t="s">
        <v>199</v>
      </c>
      <c r="M109" s="2" t="s">
        <v>280</v>
      </c>
    </row>
    <row r="110" spans="1:13" x14ac:dyDescent="0.2">
      <c r="A110" s="2" t="s">
        <v>42</v>
      </c>
      <c r="B110" s="2" t="s">
        <v>204</v>
      </c>
      <c r="C110" s="3">
        <v>67511.48</v>
      </c>
      <c r="D110" s="4">
        <v>5</v>
      </c>
      <c r="E110" s="4">
        <v>5</v>
      </c>
      <c r="F110" s="4">
        <v>5</v>
      </c>
      <c r="G110" s="4">
        <v>5</v>
      </c>
      <c r="H110" s="4">
        <v>5</v>
      </c>
      <c r="I110" s="4">
        <v>5</v>
      </c>
      <c r="J110" s="5">
        <v>1</v>
      </c>
      <c r="K110" s="2" t="s">
        <v>269</v>
      </c>
      <c r="L110" s="2" t="s">
        <v>199</v>
      </c>
      <c r="M110" s="2" t="s">
        <v>281</v>
      </c>
    </row>
    <row r="111" spans="1:13" x14ac:dyDescent="0.2">
      <c r="A111" s="2" t="s">
        <v>42</v>
      </c>
      <c r="B111" s="2" t="s">
        <v>204</v>
      </c>
      <c r="C111" s="3">
        <v>67511.48</v>
      </c>
      <c r="D111" s="4">
        <v>5</v>
      </c>
      <c r="E111" s="4">
        <v>5</v>
      </c>
      <c r="F111" s="4">
        <v>5</v>
      </c>
      <c r="G111" s="4">
        <v>5</v>
      </c>
      <c r="H111" s="4">
        <v>5</v>
      </c>
      <c r="I111" s="4">
        <v>5</v>
      </c>
      <c r="J111" s="5">
        <v>1</v>
      </c>
      <c r="K111" s="2" t="s">
        <v>269</v>
      </c>
      <c r="L111" s="2" t="s">
        <v>269</v>
      </c>
      <c r="M111" s="2" t="s">
        <v>285</v>
      </c>
    </row>
    <row r="112" spans="1:13" x14ac:dyDescent="0.2">
      <c r="A112" s="2" t="s">
        <v>38</v>
      </c>
      <c r="B112" s="2" t="s">
        <v>205</v>
      </c>
      <c r="C112" s="3">
        <v>194380.67</v>
      </c>
      <c r="D112" s="4">
        <v>4</v>
      </c>
      <c r="E112" s="4">
        <v>3</v>
      </c>
      <c r="F112" s="4">
        <v>4</v>
      </c>
      <c r="G112" s="4">
        <v>4</v>
      </c>
      <c r="H112" s="4">
        <v>4</v>
      </c>
      <c r="I112" s="4">
        <v>4</v>
      </c>
      <c r="J112" s="5">
        <v>0.77</v>
      </c>
      <c r="K112" s="2" t="s">
        <v>269</v>
      </c>
      <c r="L112" s="2" t="s">
        <v>273</v>
      </c>
      <c r="M112" s="2" t="s">
        <v>282</v>
      </c>
    </row>
    <row r="113" spans="1:13" x14ac:dyDescent="0.2">
      <c r="A113" s="2" t="s">
        <v>38</v>
      </c>
      <c r="B113" s="2" t="s">
        <v>205</v>
      </c>
      <c r="C113" s="3">
        <v>194380.67</v>
      </c>
      <c r="D113" s="4">
        <v>5</v>
      </c>
      <c r="E113" s="4">
        <v>5</v>
      </c>
      <c r="F113" s="4">
        <v>5</v>
      </c>
      <c r="G113" s="4">
        <v>5</v>
      </c>
      <c r="H113" s="4">
        <v>5</v>
      </c>
      <c r="I113" s="4">
        <v>5</v>
      </c>
      <c r="J113" s="5">
        <v>1</v>
      </c>
      <c r="K113" s="2" t="s">
        <v>269</v>
      </c>
      <c r="L113" s="2" t="s">
        <v>199</v>
      </c>
      <c r="M113" s="2" t="s">
        <v>270</v>
      </c>
    </row>
    <row r="114" spans="1:13" x14ac:dyDescent="0.2">
      <c r="A114" s="2" t="s">
        <v>38</v>
      </c>
      <c r="B114" s="2" t="s">
        <v>205</v>
      </c>
      <c r="C114" s="3">
        <v>194380.67</v>
      </c>
      <c r="D114" s="4">
        <v>4</v>
      </c>
      <c r="E114" s="4">
        <v>4</v>
      </c>
      <c r="F114" s="4">
        <v>3</v>
      </c>
      <c r="G114" s="4">
        <v>4</v>
      </c>
      <c r="H114" s="4">
        <v>3</v>
      </c>
      <c r="I114" s="4">
        <v>3</v>
      </c>
      <c r="J114" s="5">
        <v>0.7</v>
      </c>
      <c r="K114" s="2" t="s">
        <v>269</v>
      </c>
      <c r="L114" s="2" t="s">
        <v>199</v>
      </c>
      <c r="M114" s="2" t="s">
        <v>271</v>
      </c>
    </row>
    <row r="115" spans="1:13" x14ac:dyDescent="0.2">
      <c r="A115" s="2" t="s">
        <v>38</v>
      </c>
      <c r="B115" s="2" t="s">
        <v>205</v>
      </c>
      <c r="C115" s="3">
        <v>194380.67</v>
      </c>
      <c r="D115" s="4">
        <v>4</v>
      </c>
      <c r="E115" s="4">
        <v>4</v>
      </c>
      <c r="F115" s="4">
        <v>4</v>
      </c>
      <c r="G115" s="4">
        <v>5</v>
      </c>
      <c r="H115" s="4">
        <v>5</v>
      </c>
      <c r="I115" s="4">
        <v>4</v>
      </c>
      <c r="J115" s="5">
        <v>0.87</v>
      </c>
      <c r="K115" s="2" t="s">
        <v>269</v>
      </c>
      <c r="L115" s="2" t="s">
        <v>269</v>
      </c>
      <c r="M115" s="2" t="s">
        <v>272</v>
      </c>
    </row>
    <row r="116" spans="1:13" x14ac:dyDescent="0.2">
      <c r="A116" s="2" t="s">
        <v>38</v>
      </c>
      <c r="B116" s="2" t="s">
        <v>205</v>
      </c>
      <c r="C116" s="3">
        <v>194380.67</v>
      </c>
      <c r="D116" s="4">
        <v>5</v>
      </c>
      <c r="E116" s="4">
        <v>5</v>
      </c>
      <c r="F116" s="4">
        <v>5</v>
      </c>
      <c r="G116" s="4">
        <v>5</v>
      </c>
      <c r="H116" s="4">
        <v>4</v>
      </c>
      <c r="I116" s="4">
        <v>5</v>
      </c>
      <c r="J116" s="5">
        <v>0.97</v>
      </c>
      <c r="K116" s="2" t="s">
        <v>269</v>
      </c>
      <c r="L116" s="2" t="s">
        <v>269</v>
      </c>
      <c r="M116" s="2" t="s">
        <v>283</v>
      </c>
    </row>
    <row r="117" spans="1:13" x14ac:dyDescent="0.2">
      <c r="A117" s="2" t="s">
        <v>38</v>
      </c>
      <c r="B117" s="2" t="s">
        <v>205</v>
      </c>
      <c r="C117" s="3">
        <v>194380.67</v>
      </c>
      <c r="D117" s="4">
        <v>5</v>
      </c>
      <c r="E117" s="4">
        <v>4</v>
      </c>
      <c r="F117" s="4">
        <v>4</v>
      </c>
      <c r="G117" s="4">
        <v>4</v>
      </c>
      <c r="H117" s="4">
        <v>5</v>
      </c>
      <c r="I117" s="4">
        <v>4</v>
      </c>
      <c r="J117" s="5">
        <v>0.87</v>
      </c>
      <c r="K117" s="2" t="s">
        <v>269</v>
      </c>
      <c r="L117" s="2" t="s">
        <v>199</v>
      </c>
      <c r="M117" s="2" t="s">
        <v>284</v>
      </c>
    </row>
    <row r="118" spans="1:13" x14ac:dyDescent="0.2">
      <c r="A118" s="2" t="s">
        <v>38</v>
      </c>
      <c r="B118" s="2" t="s">
        <v>205</v>
      </c>
      <c r="C118" s="3">
        <v>194380.67</v>
      </c>
      <c r="D118" s="4">
        <v>4</v>
      </c>
      <c r="E118" s="4">
        <v>4</v>
      </c>
      <c r="F118" s="4">
        <v>4</v>
      </c>
      <c r="G118" s="4">
        <v>4</v>
      </c>
      <c r="H118" s="4">
        <v>4</v>
      </c>
      <c r="I118" s="4">
        <v>4</v>
      </c>
      <c r="J118" s="5">
        <v>0.8</v>
      </c>
      <c r="K118" s="2" t="s">
        <v>269</v>
      </c>
      <c r="L118" s="2" t="s">
        <v>199</v>
      </c>
      <c r="M118" s="2" t="s">
        <v>274</v>
      </c>
    </row>
    <row r="119" spans="1:13" x14ac:dyDescent="0.2">
      <c r="A119" s="2" t="s">
        <v>38</v>
      </c>
      <c r="B119" s="2" t="s">
        <v>205</v>
      </c>
      <c r="C119" s="3">
        <v>194380.67</v>
      </c>
      <c r="D119" s="4">
        <v>5</v>
      </c>
      <c r="E119" s="4">
        <v>5</v>
      </c>
      <c r="F119" s="4">
        <v>4</v>
      </c>
      <c r="G119" s="4">
        <v>5</v>
      </c>
      <c r="H119" s="4">
        <v>5</v>
      </c>
      <c r="I119" s="4">
        <v>5</v>
      </c>
      <c r="J119" s="5">
        <v>0.97</v>
      </c>
      <c r="K119" s="2" t="s">
        <v>269</v>
      </c>
      <c r="L119" s="2" t="s">
        <v>199</v>
      </c>
      <c r="M119" s="2" t="s">
        <v>275</v>
      </c>
    </row>
    <row r="120" spans="1:13" x14ac:dyDescent="0.2">
      <c r="A120" s="2" t="s">
        <v>38</v>
      </c>
      <c r="B120" s="2" t="s">
        <v>205</v>
      </c>
      <c r="C120" s="3">
        <v>194380.67</v>
      </c>
      <c r="D120" s="4">
        <v>4</v>
      </c>
      <c r="E120" s="4">
        <v>4</v>
      </c>
      <c r="F120" s="4">
        <v>4</v>
      </c>
      <c r="G120" s="4">
        <v>5</v>
      </c>
      <c r="H120" s="4">
        <v>4</v>
      </c>
      <c r="I120" s="4">
        <v>4</v>
      </c>
      <c r="J120" s="5">
        <v>0.83</v>
      </c>
      <c r="K120" s="2" t="s">
        <v>269</v>
      </c>
      <c r="L120" s="2" t="s">
        <v>273</v>
      </c>
      <c r="M120" s="2" t="s">
        <v>277</v>
      </c>
    </row>
    <row r="121" spans="1:13" x14ac:dyDescent="0.2">
      <c r="A121" s="2" t="s">
        <v>38</v>
      </c>
      <c r="B121" s="2" t="s">
        <v>205</v>
      </c>
      <c r="C121" s="3">
        <v>194380.67</v>
      </c>
      <c r="D121" s="4">
        <v>5</v>
      </c>
      <c r="E121" s="4">
        <v>4</v>
      </c>
      <c r="F121" s="4">
        <v>4</v>
      </c>
      <c r="G121" s="4">
        <v>4</v>
      </c>
      <c r="H121" s="4">
        <v>4</v>
      </c>
      <c r="I121" s="4">
        <v>4</v>
      </c>
      <c r="J121" s="5">
        <v>0.83</v>
      </c>
      <c r="K121" s="2" t="s">
        <v>269</v>
      </c>
      <c r="L121" s="2" t="s">
        <v>269</v>
      </c>
      <c r="M121" s="2" t="s">
        <v>278</v>
      </c>
    </row>
    <row r="122" spans="1:13" x14ac:dyDescent="0.2">
      <c r="A122" s="2" t="s">
        <v>38</v>
      </c>
      <c r="B122" s="2" t="s">
        <v>205</v>
      </c>
      <c r="C122" s="3">
        <v>194380.67</v>
      </c>
      <c r="D122" s="4">
        <v>5</v>
      </c>
      <c r="E122" s="4">
        <v>5</v>
      </c>
      <c r="F122" s="4">
        <v>5</v>
      </c>
      <c r="G122" s="4">
        <v>5</v>
      </c>
      <c r="H122" s="4">
        <v>5</v>
      </c>
      <c r="I122" s="4">
        <v>5</v>
      </c>
      <c r="J122" s="5">
        <v>1</v>
      </c>
      <c r="K122" s="2" t="s">
        <v>269</v>
      </c>
      <c r="L122" s="2" t="s">
        <v>199</v>
      </c>
      <c r="M122" s="2" t="s">
        <v>279</v>
      </c>
    </row>
    <row r="123" spans="1:13" x14ac:dyDescent="0.2">
      <c r="A123" s="2" t="s">
        <v>38</v>
      </c>
      <c r="B123" s="2" t="s">
        <v>205</v>
      </c>
      <c r="C123" s="3">
        <v>194380.67</v>
      </c>
      <c r="D123" s="4">
        <v>5</v>
      </c>
      <c r="E123" s="4">
        <v>5</v>
      </c>
      <c r="F123" s="4">
        <v>5</v>
      </c>
      <c r="G123" s="4">
        <v>5</v>
      </c>
      <c r="H123" s="4">
        <v>5</v>
      </c>
      <c r="I123" s="4">
        <v>5</v>
      </c>
      <c r="J123" s="5">
        <v>1</v>
      </c>
      <c r="K123" s="2" t="s">
        <v>269</v>
      </c>
      <c r="L123" s="2" t="s">
        <v>199</v>
      </c>
      <c r="M123" s="2" t="s">
        <v>280</v>
      </c>
    </row>
    <row r="124" spans="1:13" x14ac:dyDescent="0.2">
      <c r="A124" s="2" t="s">
        <v>38</v>
      </c>
      <c r="B124" s="2" t="s">
        <v>205</v>
      </c>
      <c r="C124" s="3">
        <v>194380.67</v>
      </c>
      <c r="D124" s="4">
        <v>5</v>
      </c>
      <c r="E124" s="4">
        <v>5</v>
      </c>
      <c r="F124" s="4">
        <v>5</v>
      </c>
      <c r="G124" s="4">
        <v>5</v>
      </c>
      <c r="H124" s="4">
        <v>5</v>
      </c>
      <c r="I124" s="4">
        <v>5</v>
      </c>
      <c r="J124" s="5">
        <v>1</v>
      </c>
      <c r="K124" s="2" t="s">
        <v>269</v>
      </c>
      <c r="L124" s="2" t="s">
        <v>199</v>
      </c>
      <c r="M124" s="2" t="s">
        <v>281</v>
      </c>
    </row>
    <row r="125" spans="1:13" x14ac:dyDescent="0.2">
      <c r="A125" s="2" t="s">
        <v>38</v>
      </c>
      <c r="B125" s="2" t="s">
        <v>205</v>
      </c>
      <c r="C125" s="3">
        <v>194380.67</v>
      </c>
      <c r="D125" s="4">
        <v>5</v>
      </c>
      <c r="E125" s="4">
        <v>5</v>
      </c>
      <c r="F125" s="4">
        <v>5</v>
      </c>
      <c r="G125" s="4">
        <v>5</v>
      </c>
      <c r="H125" s="4">
        <v>5</v>
      </c>
      <c r="I125" s="4">
        <v>5</v>
      </c>
      <c r="J125" s="5">
        <v>1</v>
      </c>
      <c r="K125" s="2" t="s">
        <v>269</v>
      </c>
      <c r="L125" s="2" t="s">
        <v>199</v>
      </c>
      <c r="M125" s="2" t="s">
        <v>285</v>
      </c>
    </row>
    <row r="126" spans="1:13" x14ac:dyDescent="0.2">
      <c r="A126" s="2" t="s">
        <v>48</v>
      </c>
      <c r="B126" s="2" t="s">
        <v>230</v>
      </c>
      <c r="C126" s="3">
        <v>489972</v>
      </c>
      <c r="D126" s="4">
        <v>5</v>
      </c>
      <c r="E126" s="4">
        <v>5</v>
      </c>
      <c r="F126" s="4">
        <v>4</v>
      </c>
      <c r="G126" s="4">
        <v>5</v>
      </c>
      <c r="H126" s="4">
        <v>5</v>
      </c>
      <c r="I126" s="4">
        <v>4</v>
      </c>
      <c r="J126" s="5">
        <v>0.93</v>
      </c>
      <c r="K126" s="2" t="s">
        <v>269</v>
      </c>
      <c r="L126" s="2" t="s">
        <v>199</v>
      </c>
      <c r="M126" s="2" t="s">
        <v>282</v>
      </c>
    </row>
    <row r="127" spans="1:13" x14ac:dyDescent="0.2">
      <c r="A127" s="2" t="s">
        <v>48</v>
      </c>
      <c r="B127" s="2" t="s">
        <v>230</v>
      </c>
      <c r="C127" s="3">
        <v>489972</v>
      </c>
      <c r="D127" s="4">
        <v>5</v>
      </c>
      <c r="E127" s="4">
        <v>5</v>
      </c>
      <c r="F127" s="4">
        <v>5</v>
      </c>
      <c r="G127" s="4">
        <v>5</v>
      </c>
      <c r="H127" s="4">
        <v>5</v>
      </c>
      <c r="I127" s="4">
        <v>4</v>
      </c>
      <c r="J127" s="5">
        <v>0.97</v>
      </c>
      <c r="K127" s="2" t="s">
        <v>269</v>
      </c>
      <c r="L127" s="2" t="s">
        <v>199</v>
      </c>
      <c r="M127" s="2" t="s">
        <v>270</v>
      </c>
    </row>
    <row r="128" spans="1:13" x14ac:dyDescent="0.2">
      <c r="A128" s="2" t="s">
        <v>48</v>
      </c>
      <c r="B128" s="2" t="s">
        <v>230</v>
      </c>
      <c r="C128" s="3">
        <v>489972</v>
      </c>
      <c r="D128" s="4">
        <v>5</v>
      </c>
      <c r="E128" s="4">
        <v>4</v>
      </c>
      <c r="F128" s="4">
        <v>4</v>
      </c>
      <c r="G128" s="4">
        <v>5</v>
      </c>
      <c r="H128" s="4">
        <v>5</v>
      </c>
      <c r="I128" s="4">
        <v>5</v>
      </c>
      <c r="J128" s="5">
        <v>0.93</v>
      </c>
      <c r="K128" s="2" t="s">
        <v>269</v>
      </c>
      <c r="L128" s="2" t="s">
        <v>199</v>
      </c>
      <c r="M128" s="2" t="s">
        <v>271</v>
      </c>
    </row>
    <row r="129" spans="1:13" x14ac:dyDescent="0.2">
      <c r="A129" s="2" t="s">
        <v>48</v>
      </c>
      <c r="B129" s="2" t="s">
        <v>230</v>
      </c>
      <c r="C129" s="3">
        <v>489972</v>
      </c>
      <c r="D129" s="4">
        <v>4</v>
      </c>
      <c r="E129" s="4">
        <v>4</v>
      </c>
      <c r="F129" s="4">
        <v>4</v>
      </c>
      <c r="G129" s="4">
        <v>5</v>
      </c>
      <c r="H129" s="4">
        <v>4</v>
      </c>
      <c r="I129" s="4">
        <v>4</v>
      </c>
      <c r="J129" s="5">
        <v>0.83</v>
      </c>
      <c r="K129" s="2" t="s">
        <v>269</v>
      </c>
      <c r="L129" s="2" t="s">
        <v>199</v>
      </c>
      <c r="M129" s="2" t="s">
        <v>272</v>
      </c>
    </row>
    <row r="130" spans="1:13" x14ac:dyDescent="0.2">
      <c r="A130" s="2" t="s">
        <v>48</v>
      </c>
      <c r="B130" s="2" t="s">
        <v>230</v>
      </c>
      <c r="C130" s="3">
        <v>489972</v>
      </c>
      <c r="D130" s="4">
        <v>5</v>
      </c>
      <c r="E130" s="4">
        <v>4</v>
      </c>
      <c r="F130" s="4">
        <v>3</v>
      </c>
      <c r="G130" s="4">
        <v>4</v>
      </c>
      <c r="H130" s="4">
        <v>4</v>
      </c>
      <c r="I130" s="4">
        <v>4</v>
      </c>
      <c r="J130" s="5">
        <v>0.8</v>
      </c>
      <c r="K130" s="2" t="s">
        <v>269</v>
      </c>
      <c r="L130" s="2" t="s">
        <v>199</v>
      </c>
      <c r="M130" s="2" t="s">
        <v>284</v>
      </c>
    </row>
    <row r="131" spans="1:13" x14ac:dyDescent="0.2">
      <c r="A131" s="2" t="s">
        <v>48</v>
      </c>
      <c r="B131" s="2" t="s">
        <v>230</v>
      </c>
      <c r="C131" s="3">
        <v>489972</v>
      </c>
      <c r="D131" s="4">
        <v>4</v>
      </c>
      <c r="E131" s="4">
        <v>4</v>
      </c>
      <c r="F131" s="4">
        <v>4</v>
      </c>
      <c r="G131" s="4">
        <v>4</v>
      </c>
      <c r="H131" s="4">
        <v>4</v>
      </c>
      <c r="I131" s="4">
        <v>4</v>
      </c>
      <c r="J131" s="5">
        <v>0.8</v>
      </c>
      <c r="K131" s="2" t="s">
        <v>269</v>
      </c>
      <c r="L131" s="2" t="s">
        <v>199</v>
      </c>
      <c r="M131" s="2" t="s">
        <v>274</v>
      </c>
    </row>
    <row r="132" spans="1:13" x14ac:dyDescent="0.2">
      <c r="A132" s="2" t="s">
        <v>48</v>
      </c>
      <c r="B132" s="2" t="s">
        <v>230</v>
      </c>
      <c r="C132" s="3">
        <v>489972</v>
      </c>
      <c r="D132" s="4">
        <v>4</v>
      </c>
      <c r="E132" s="4">
        <v>4</v>
      </c>
      <c r="F132" s="4">
        <v>4</v>
      </c>
      <c r="G132" s="4">
        <v>5</v>
      </c>
      <c r="H132" s="4">
        <v>5</v>
      </c>
      <c r="I132" s="4">
        <v>4</v>
      </c>
      <c r="J132" s="5">
        <v>0.87</v>
      </c>
      <c r="K132" s="2" t="s">
        <v>269</v>
      </c>
      <c r="L132" s="2" t="s">
        <v>199</v>
      </c>
      <c r="M132" s="2" t="s">
        <v>275</v>
      </c>
    </row>
    <row r="133" spans="1:13" x14ac:dyDescent="0.2">
      <c r="A133" s="2" t="s">
        <v>48</v>
      </c>
      <c r="B133" s="2" t="s">
        <v>230</v>
      </c>
      <c r="C133" s="3">
        <v>489972</v>
      </c>
      <c r="D133" s="4">
        <v>5</v>
      </c>
      <c r="E133" s="4">
        <v>5</v>
      </c>
      <c r="F133" s="4">
        <v>5</v>
      </c>
      <c r="G133" s="4">
        <v>5</v>
      </c>
      <c r="H133" s="4">
        <v>4</v>
      </c>
      <c r="I133" s="4">
        <v>5</v>
      </c>
      <c r="J133" s="5">
        <v>0.97</v>
      </c>
      <c r="K133" s="2" t="s">
        <v>269</v>
      </c>
      <c r="L133" s="2" t="s">
        <v>199</v>
      </c>
      <c r="M133" s="2" t="s">
        <v>276</v>
      </c>
    </row>
    <row r="134" spans="1:13" x14ac:dyDescent="0.2">
      <c r="A134" s="2" t="s">
        <v>48</v>
      </c>
      <c r="B134" s="2" t="s">
        <v>230</v>
      </c>
      <c r="C134" s="3">
        <v>489972</v>
      </c>
      <c r="D134" s="4">
        <v>5</v>
      </c>
      <c r="E134" s="4">
        <v>5</v>
      </c>
      <c r="F134" s="4">
        <v>4</v>
      </c>
      <c r="G134" s="4">
        <v>5</v>
      </c>
      <c r="H134" s="4">
        <v>4</v>
      </c>
      <c r="I134" s="4">
        <v>4</v>
      </c>
      <c r="J134" s="5">
        <v>0.9</v>
      </c>
      <c r="K134" s="2" t="s">
        <v>269</v>
      </c>
      <c r="L134" s="2" t="s">
        <v>199</v>
      </c>
      <c r="M134" s="2" t="s">
        <v>277</v>
      </c>
    </row>
    <row r="135" spans="1:13" x14ac:dyDescent="0.2">
      <c r="A135" s="2" t="s">
        <v>48</v>
      </c>
      <c r="B135" s="2" t="s">
        <v>230</v>
      </c>
      <c r="C135" s="3">
        <v>489972</v>
      </c>
      <c r="D135" s="4">
        <v>5</v>
      </c>
      <c r="E135" s="4">
        <v>4</v>
      </c>
      <c r="F135" s="4">
        <v>4</v>
      </c>
      <c r="G135" s="4">
        <v>5</v>
      </c>
      <c r="H135" s="4">
        <v>5</v>
      </c>
      <c r="I135" s="4">
        <v>4</v>
      </c>
      <c r="J135" s="5">
        <v>0.9</v>
      </c>
      <c r="K135" s="2" t="s">
        <v>269</v>
      </c>
      <c r="L135" s="2" t="s">
        <v>199</v>
      </c>
      <c r="M135" s="2" t="s">
        <v>278</v>
      </c>
    </row>
    <row r="136" spans="1:13" x14ac:dyDescent="0.2">
      <c r="A136" s="2" t="s">
        <v>48</v>
      </c>
      <c r="B136" s="2" t="s">
        <v>230</v>
      </c>
      <c r="C136" s="3">
        <v>489972</v>
      </c>
      <c r="D136" s="4">
        <v>5</v>
      </c>
      <c r="E136" s="4">
        <v>5</v>
      </c>
      <c r="F136" s="4">
        <v>5</v>
      </c>
      <c r="G136" s="4">
        <v>5</v>
      </c>
      <c r="H136" s="4">
        <v>5</v>
      </c>
      <c r="I136" s="4">
        <v>5</v>
      </c>
      <c r="J136" s="5">
        <v>1</v>
      </c>
      <c r="K136" s="2" t="s">
        <v>269</v>
      </c>
      <c r="L136" s="2" t="s">
        <v>199</v>
      </c>
      <c r="M136" s="2" t="s">
        <v>279</v>
      </c>
    </row>
    <row r="137" spans="1:13" x14ac:dyDescent="0.2">
      <c r="A137" s="2" t="s">
        <v>48</v>
      </c>
      <c r="B137" s="2" t="s">
        <v>230</v>
      </c>
      <c r="C137" s="3">
        <v>489972</v>
      </c>
      <c r="D137" s="4">
        <v>5</v>
      </c>
      <c r="E137" s="4">
        <v>5</v>
      </c>
      <c r="F137" s="4">
        <v>5</v>
      </c>
      <c r="G137" s="4">
        <v>5</v>
      </c>
      <c r="H137" s="4">
        <v>5</v>
      </c>
      <c r="I137" s="4">
        <v>5</v>
      </c>
      <c r="J137" s="5">
        <v>1</v>
      </c>
      <c r="K137" s="2" t="s">
        <v>269</v>
      </c>
      <c r="L137" s="2" t="s">
        <v>199</v>
      </c>
      <c r="M137" s="2" t="s">
        <v>280</v>
      </c>
    </row>
    <row r="138" spans="1:13" x14ac:dyDescent="0.2">
      <c r="A138" s="2" t="s">
        <v>48</v>
      </c>
      <c r="B138" s="2" t="s">
        <v>230</v>
      </c>
      <c r="C138" s="3">
        <v>489972</v>
      </c>
      <c r="D138" s="4">
        <v>5</v>
      </c>
      <c r="E138" s="4">
        <v>4</v>
      </c>
      <c r="F138" s="4">
        <v>4</v>
      </c>
      <c r="G138" s="4">
        <v>4</v>
      </c>
      <c r="H138" s="4">
        <v>5</v>
      </c>
      <c r="I138" s="4">
        <v>4</v>
      </c>
      <c r="J138" s="5">
        <v>0.87</v>
      </c>
      <c r="K138" s="2" t="s">
        <v>269</v>
      </c>
      <c r="L138" s="2" t="s">
        <v>199</v>
      </c>
      <c r="M138" s="2" t="s">
        <v>281</v>
      </c>
    </row>
    <row r="139" spans="1:13" x14ac:dyDescent="0.2">
      <c r="A139" s="2" t="s">
        <v>48</v>
      </c>
      <c r="B139" s="2" t="s">
        <v>230</v>
      </c>
      <c r="C139" s="3">
        <v>489972</v>
      </c>
      <c r="D139" s="4">
        <v>5</v>
      </c>
      <c r="E139" s="4">
        <v>5</v>
      </c>
      <c r="F139" s="4">
        <v>5</v>
      </c>
      <c r="G139" s="4">
        <v>4</v>
      </c>
      <c r="H139" s="4">
        <v>5</v>
      </c>
      <c r="I139" s="4">
        <v>5</v>
      </c>
      <c r="J139" s="5">
        <v>0.97</v>
      </c>
      <c r="K139" s="2" t="s">
        <v>269</v>
      </c>
      <c r="L139" s="2" t="s">
        <v>269</v>
      </c>
      <c r="M139" s="2" t="s">
        <v>285</v>
      </c>
    </row>
    <row r="140" spans="1:13" x14ac:dyDescent="0.2">
      <c r="A140" s="2" t="s">
        <v>63</v>
      </c>
      <c r="B140" s="2" t="s">
        <v>257</v>
      </c>
      <c r="C140" s="3">
        <v>110000</v>
      </c>
      <c r="D140" s="4">
        <v>4</v>
      </c>
      <c r="E140" s="4">
        <v>5</v>
      </c>
      <c r="F140" s="4">
        <v>4</v>
      </c>
      <c r="G140" s="4">
        <v>4</v>
      </c>
      <c r="H140" s="4">
        <v>5</v>
      </c>
      <c r="I140" s="4">
        <v>5</v>
      </c>
      <c r="J140" s="5">
        <v>0.9</v>
      </c>
      <c r="K140" s="2" t="s">
        <v>269</v>
      </c>
      <c r="L140" s="2" t="s">
        <v>269</v>
      </c>
      <c r="M140" s="2" t="s">
        <v>282</v>
      </c>
    </row>
    <row r="141" spans="1:13" x14ac:dyDescent="0.2">
      <c r="A141" s="2" t="s">
        <v>63</v>
      </c>
      <c r="B141" s="2" t="s">
        <v>257</v>
      </c>
      <c r="C141" s="3">
        <v>110000</v>
      </c>
      <c r="D141" s="4">
        <v>5</v>
      </c>
      <c r="E141" s="4">
        <v>5</v>
      </c>
      <c r="F141" s="4">
        <v>5</v>
      </c>
      <c r="G141" s="4">
        <v>5</v>
      </c>
      <c r="H141" s="4">
        <v>5</v>
      </c>
      <c r="I141" s="4">
        <v>4</v>
      </c>
      <c r="J141" s="5">
        <v>0.97</v>
      </c>
      <c r="K141" s="2" t="s">
        <v>269</v>
      </c>
      <c r="L141" s="2" t="s">
        <v>269</v>
      </c>
      <c r="M141" s="2" t="s">
        <v>270</v>
      </c>
    </row>
    <row r="142" spans="1:13" x14ac:dyDescent="0.2">
      <c r="A142" s="2" t="s">
        <v>63</v>
      </c>
      <c r="B142" s="2" t="s">
        <v>257</v>
      </c>
      <c r="C142" s="3">
        <v>110000</v>
      </c>
      <c r="D142" s="4">
        <v>4</v>
      </c>
      <c r="E142" s="4">
        <v>3</v>
      </c>
      <c r="F142" s="4">
        <v>3</v>
      </c>
      <c r="G142" s="4">
        <v>4</v>
      </c>
      <c r="H142" s="4">
        <v>5</v>
      </c>
      <c r="I142" s="4">
        <v>3</v>
      </c>
      <c r="J142" s="5">
        <v>0.73</v>
      </c>
      <c r="K142" s="2" t="s">
        <v>269</v>
      </c>
      <c r="L142" s="2" t="s">
        <v>269</v>
      </c>
      <c r="M142" s="2" t="s">
        <v>271</v>
      </c>
    </row>
    <row r="143" spans="1:13" x14ac:dyDescent="0.2">
      <c r="A143" s="2" t="s">
        <v>63</v>
      </c>
      <c r="B143" s="2" t="s">
        <v>257</v>
      </c>
      <c r="C143" s="3">
        <v>110000</v>
      </c>
      <c r="D143" s="4">
        <v>4</v>
      </c>
      <c r="E143" s="4">
        <v>4</v>
      </c>
      <c r="F143" s="4">
        <v>3</v>
      </c>
      <c r="G143" s="4">
        <v>4</v>
      </c>
      <c r="H143" s="4">
        <v>4</v>
      </c>
      <c r="I143" s="4">
        <v>4</v>
      </c>
      <c r="J143" s="5">
        <v>0.77</v>
      </c>
      <c r="K143" s="2" t="s">
        <v>269</v>
      </c>
      <c r="L143" s="2" t="s">
        <v>273</v>
      </c>
      <c r="M143" s="2" t="s">
        <v>272</v>
      </c>
    </row>
    <row r="144" spans="1:13" x14ac:dyDescent="0.2">
      <c r="A144" s="2" t="s">
        <v>63</v>
      </c>
      <c r="B144" s="2" t="s">
        <v>257</v>
      </c>
      <c r="C144" s="3">
        <v>110000</v>
      </c>
      <c r="D144" s="4">
        <v>5</v>
      </c>
      <c r="E144" s="4">
        <v>4</v>
      </c>
      <c r="F144" s="4">
        <v>4</v>
      </c>
      <c r="G144" s="4">
        <v>3</v>
      </c>
      <c r="H144" s="4">
        <v>5</v>
      </c>
      <c r="I144" s="4">
        <v>1</v>
      </c>
      <c r="J144" s="5">
        <v>0.73</v>
      </c>
      <c r="K144" s="2" t="s">
        <v>269</v>
      </c>
      <c r="L144" s="2" t="s">
        <v>273</v>
      </c>
      <c r="M144" s="2" t="s">
        <v>284</v>
      </c>
    </row>
    <row r="145" spans="1:13" x14ac:dyDescent="0.2">
      <c r="A145" s="2" t="s">
        <v>63</v>
      </c>
      <c r="B145" s="2" t="s">
        <v>257</v>
      </c>
      <c r="C145" s="3">
        <v>110000</v>
      </c>
      <c r="D145" s="4">
        <v>5</v>
      </c>
      <c r="E145" s="4">
        <v>4</v>
      </c>
      <c r="F145" s="4">
        <v>3</v>
      </c>
      <c r="G145" s="4">
        <v>4</v>
      </c>
      <c r="H145" s="4">
        <v>5</v>
      </c>
      <c r="I145" s="4">
        <v>4</v>
      </c>
      <c r="J145" s="5">
        <v>0.83</v>
      </c>
      <c r="K145" s="2" t="s">
        <v>269</v>
      </c>
      <c r="L145" s="2" t="s">
        <v>199</v>
      </c>
      <c r="M145" s="2" t="s">
        <v>274</v>
      </c>
    </row>
    <row r="146" spans="1:13" x14ac:dyDescent="0.2">
      <c r="A146" s="2" t="s">
        <v>63</v>
      </c>
      <c r="B146" s="2" t="s">
        <v>257</v>
      </c>
      <c r="C146" s="3">
        <v>110000</v>
      </c>
      <c r="D146" s="4">
        <v>4</v>
      </c>
      <c r="E146" s="4">
        <v>5</v>
      </c>
      <c r="F146" s="4">
        <v>5</v>
      </c>
      <c r="G146" s="4">
        <v>5</v>
      </c>
      <c r="H146" s="4">
        <v>5</v>
      </c>
      <c r="I146" s="4">
        <v>5</v>
      </c>
      <c r="J146" s="5">
        <v>0.97</v>
      </c>
      <c r="K146" s="2" t="s">
        <v>269</v>
      </c>
      <c r="L146" s="2" t="s">
        <v>269</v>
      </c>
      <c r="M146" s="2" t="s">
        <v>275</v>
      </c>
    </row>
    <row r="147" spans="1:13" x14ac:dyDescent="0.2">
      <c r="A147" s="2" t="s">
        <v>63</v>
      </c>
      <c r="B147" s="2" t="s">
        <v>257</v>
      </c>
      <c r="C147" s="3">
        <v>110000</v>
      </c>
      <c r="D147" s="4">
        <v>5</v>
      </c>
      <c r="E147" s="4">
        <v>5</v>
      </c>
      <c r="F147" s="4">
        <v>5</v>
      </c>
      <c r="G147" s="4">
        <v>5</v>
      </c>
      <c r="H147" s="4">
        <v>5</v>
      </c>
      <c r="I147" s="4">
        <v>5</v>
      </c>
      <c r="J147" s="5">
        <v>1</v>
      </c>
      <c r="K147" s="2" t="s">
        <v>269</v>
      </c>
      <c r="L147" s="2" t="s">
        <v>269</v>
      </c>
      <c r="M147" s="2" t="s">
        <v>276</v>
      </c>
    </row>
    <row r="148" spans="1:13" x14ac:dyDescent="0.2">
      <c r="A148" s="2" t="s">
        <v>63</v>
      </c>
      <c r="B148" s="2" t="s">
        <v>257</v>
      </c>
      <c r="C148" s="3">
        <v>110000</v>
      </c>
      <c r="D148" s="4">
        <v>5</v>
      </c>
      <c r="E148" s="4">
        <v>4</v>
      </c>
      <c r="F148" s="4">
        <v>4</v>
      </c>
      <c r="G148" s="4">
        <v>4</v>
      </c>
      <c r="H148" s="4">
        <v>5</v>
      </c>
      <c r="I148" s="4">
        <v>4</v>
      </c>
      <c r="J148" s="5">
        <v>0.87</v>
      </c>
      <c r="K148" s="2" t="s">
        <v>269</v>
      </c>
      <c r="L148" s="2" t="s">
        <v>269</v>
      </c>
      <c r="M148" s="2" t="s">
        <v>277</v>
      </c>
    </row>
    <row r="149" spans="1:13" x14ac:dyDescent="0.2">
      <c r="A149" s="2" t="s">
        <v>63</v>
      </c>
      <c r="B149" s="2" t="s">
        <v>257</v>
      </c>
      <c r="C149" s="3">
        <v>110000</v>
      </c>
      <c r="D149" s="4">
        <v>4</v>
      </c>
      <c r="E149" s="4">
        <v>4</v>
      </c>
      <c r="F149" s="4">
        <v>3</v>
      </c>
      <c r="G149" s="4">
        <v>3</v>
      </c>
      <c r="H149" s="4">
        <v>4</v>
      </c>
      <c r="I149" s="4">
        <v>2</v>
      </c>
      <c r="J149" s="5">
        <v>0.67</v>
      </c>
      <c r="K149" s="2" t="s">
        <v>269</v>
      </c>
      <c r="L149" s="2" t="s">
        <v>273</v>
      </c>
      <c r="M149" s="2" t="s">
        <v>278</v>
      </c>
    </row>
    <row r="150" spans="1:13" x14ac:dyDescent="0.2">
      <c r="A150" s="2" t="s">
        <v>63</v>
      </c>
      <c r="B150" s="2" t="s">
        <v>257</v>
      </c>
      <c r="C150" s="3">
        <v>110000</v>
      </c>
      <c r="D150" s="4">
        <v>5</v>
      </c>
      <c r="E150" s="4">
        <v>5</v>
      </c>
      <c r="F150" s="4">
        <v>5</v>
      </c>
      <c r="G150" s="4">
        <v>5</v>
      </c>
      <c r="H150" s="4">
        <v>5</v>
      </c>
      <c r="I150" s="4">
        <v>5</v>
      </c>
      <c r="J150" s="5">
        <v>1</v>
      </c>
      <c r="K150" s="2" t="s">
        <v>269</v>
      </c>
      <c r="L150" s="2" t="s">
        <v>269</v>
      </c>
      <c r="M150" s="2" t="s">
        <v>279</v>
      </c>
    </row>
    <row r="151" spans="1:13" x14ac:dyDescent="0.2">
      <c r="A151" s="2" t="s">
        <v>63</v>
      </c>
      <c r="B151" s="2" t="s">
        <v>257</v>
      </c>
      <c r="C151" s="3">
        <v>110000</v>
      </c>
      <c r="D151" s="4">
        <v>5</v>
      </c>
      <c r="E151" s="4">
        <v>5</v>
      </c>
      <c r="F151" s="4">
        <v>5</v>
      </c>
      <c r="G151" s="4">
        <v>5</v>
      </c>
      <c r="H151" s="4">
        <v>5</v>
      </c>
      <c r="I151" s="4">
        <v>5</v>
      </c>
      <c r="J151" s="5">
        <v>1</v>
      </c>
      <c r="K151" s="2" t="s">
        <v>269</v>
      </c>
      <c r="L151" s="2" t="s">
        <v>199</v>
      </c>
      <c r="M151" s="2" t="s">
        <v>280</v>
      </c>
    </row>
    <row r="152" spans="1:13" x14ac:dyDescent="0.2">
      <c r="A152" s="2" t="s">
        <v>63</v>
      </c>
      <c r="B152" s="2" t="s">
        <v>257</v>
      </c>
      <c r="C152" s="3">
        <v>110000</v>
      </c>
      <c r="D152" s="4">
        <v>5</v>
      </c>
      <c r="E152" s="4">
        <v>4</v>
      </c>
      <c r="F152" s="4">
        <v>5</v>
      </c>
      <c r="G152" s="4">
        <v>4</v>
      </c>
      <c r="H152" s="4">
        <v>5</v>
      </c>
      <c r="I152" s="4">
        <v>2</v>
      </c>
      <c r="J152" s="5">
        <v>0.83</v>
      </c>
      <c r="K152" s="2" t="s">
        <v>269</v>
      </c>
      <c r="L152" s="2" t="s">
        <v>269</v>
      </c>
      <c r="M152" s="2" t="s">
        <v>281</v>
      </c>
    </row>
    <row r="153" spans="1:13" x14ac:dyDescent="0.2">
      <c r="A153" s="2" t="s">
        <v>63</v>
      </c>
      <c r="B153" s="2" t="s">
        <v>257</v>
      </c>
      <c r="C153" s="3">
        <v>110000</v>
      </c>
      <c r="D153" s="4">
        <v>5</v>
      </c>
      <c r="E153" s="4">
        <v>5</v>
      </c>
      <c r="F153" s="4">
        <v>5</v>
      </c>
      <c r="G153" s="4">
        <v>4</v>
      </c>
      <c r="H153" s="4">
        <v>5</v>
      </c>
      <c r="I153" s="4">
        <v>5</v>
      </c>
      <c r="J153" s="5">
        <v>0.97</v>
      </c>
      <c r="K153" s="2" t="s">
        <v>269</v>
      </c>
      <c r="L153" s="2" t="s">
        <v>269</v>
      </c>
      <c r="M153" s="2" t="s">
        <v>285</v>
      </c>
    </row>
    <row r="154" spans="1:13" x14ac:dyDescent="0.2">
      <c r="A154" s="2" t="s">
        <v>52</v>
      </c>
      <c r="B154" s="2" t="s">
        <v>202</v>
      </c>
      <c r="C154" s="3">
        <v>261300</v>
      </c>
      <c r="D154" s="4">
        <v>5</v>
      </c>
      <c r="E154" s="4">
        <v>4</v>
      </c>
      <c r="F154" s="4">
        <v>5</v>
      </c>
      <c r="G154" s="4">
        <v>4</v>
      </c>
      <c r="H154" s="4">
        <v>4</v>
      </c>
      <c r="I154" s="4">
        <v>5</v>
      </c>
      <c r="J154" s="5">
        <v>0.9</v>
      </c>
      <c r="K154" s="2" t="s">
        <v>269</v>
      </c>
      <c r="L154" s="2" t="s">
        <v>269</v>
      </c>
      <c r="M154" s="2" t="s">
        <v>282</v>
      </c>
    </row>
    <row r="155" spans="1:13" x14ac:dyDescent="0.2">
      <c r="A155" s="2" t="s">
        <v>52</v>
      </c>
      <c r="B155" s="2" t="s">
        <v>202</v>
      </c>
      <c r="C155" s="3">
        <v>261300</v>
      </c>
      <c r="D155" s="4">
        <v>5</v>
      </c>
      <c r="E155" s="4">
        <v>5</v>
      </c>
      <c r="F155" s="4">
        <v>5</v>
      </c>
      <c r="G155" s="4">
        <v>4</v>
      </c>
      <c r="H155" s="4">
        <v>4</v>
      </c>
      <c r="I155" s="4">
        <v>5</v>
      </c>
      <c r="J155" s="5">
        <v>0.93</v>
      </c>
      <c r="K155" s="2" t="s">
        <v>269</v>
      </c>
      <c r="L155" s="2" t="s">
        <v>269</v>
      </c>
      <c r="M155" s="2" t="s">
        <v>270</v>
      </c>
    </row>
    <row r="156" spans="1:13" x14ac:dyDescent="0.2">
      <c r="A156" s="2" t="s">
        <v>52</v>
      </c>
      <c r="B156" s="2" t="s">
        <v>202</v>
      </c>
      <c r="C156" s="3">
        <v>261300</v>
      </c>
      <c r="D156" s="4">
        <v>4</v>
      </c>
      <c r="E156" s="4">
        <v>3</v>
      </c>
      <c r="F156" s="4">
        <v>3</v>
      </c>
      <c r="G156" s="4">
        <v>1</v>
      </c>
      <c r="H156" s="4">
        <v>3</v>
      </c>
      <c r="I156" s="4">
        <v>3</v>
      </c>
      <c r="J156" s="5">
        <v>0.56999999999999995</v>
      </c>
      <c r="K156" s="2" t="s">
        <v>269</v>
      </c>
      <c r="L156" s="2" t="s">
        <v>269</v>
      </c>
      <c r="M156" s="2" t="s">
        <v>271</v>
      </c>
    </row>
    <row r="157" spans="1:13" x14ac:dyDescent="0.2">
      <c r="A157" s="2" t="s">
        <v>52</v>
      </c>
      <c r="B157" s="2" t="s">
        <v>202</v>
      </c>
      <c r="C157" s="3">
        <v>261300</v>
      </c>
      <c r="D157" s="4">
        <v>4</v>
      </c>
      <c r="E157" s="4">
        <v>4</v>
      </c>
      <c r="F157" s="4">
        <v>4</v>
      </c>
      <c r="G157" s="4">
        <v>5</v>
      </c>
      <c r="H157" s="4">
        <v>3</v>
      </c>
      <c r="I157" s="4">
        <v>4</v>
      </c>
      <c r="J157" s="5">
        <v>0.8</v>
      </c>
      <c r="K157" s="2" t="s">
        <v>269</v>
      </c>
      <c r="L157" s="2" t="s">
        <v>269</v>
      </c>
      <c r="M157" s="2" t="s">
        <v>272</v>
      </c>
    </row>
    <row r="158" spans="1:13" x14ac:dyDescent="0.2">
      <c r="A158" s="2" t="s">
        <v>52</v>
      </c>
      <c r="B158" s="2" t="s">
        <v>202</v>
      </c>
      <c r="C158" s="3">
        <v>261300</v>
      </c>
      <c r="D158" s="4">
        <v>5</v>
      </c>
      <c r="E158" s="4">
        <v>5</v>
      </c>
      <c r="F158" s="4">
        <v>5</v>
      </c>
      <c r="G158" s="4">
        <v>5</v>
      </c>
      <c r="H158" s="4">
        <v>5</v>
      </c>
      <c r="I158" s="4">
        <v>5</v>
      </c>
      <c r="J158" s="5">
        <v>1</v>
      </c>
      <c r="K158" s="2" t="s">
        <v>269</v>
      </c>
      <c r="L158" s="2" t="s">
        <v>269</v>
      </c>
      <c r="M158" s="2" t="s">
        <v>283</v>
      </c>
    </row>
    <row r="159" spans="1:13" x14ac:dyDescent="0.2">
      <c r="A159" s="2" t="s">
        <v>52</v>
      </c>
      <c r="B159" s="2" t="s">
        <v>202</v>
      </c>
      <c r="C159" s="3">
        <v>261300</v>
      </c>
      <c r="D159" s="4">
        <v>4</v>
      </c>
      <c r="E159" s="4">
        <v>4</v>
      </c>
      <c r="F159" s="4">
        <v>2</v>
      </c>
      <c r="G159" s="4">
        <v>3</v>
      </c>
      <c r="H159" s="4">
        <v>4</v>
      </c>
      <c r="I159" s="4">
        <v>4</v>
      </c>
      <c r="J159" s="5">
        <v>0.7</v>
      </c>
      <c r="K159" s="2" t="s">
        <v>269</v>
      </c>
      <c r="L159" s="2" t="s">
        <v>273</v>
      </c>
      <c r="M159" s="2" t="s">
        <v>284</v>
      </c>
    </row>
    <row r="160" spans="1:13" x14ac:dyDescent="0.2">
      <c r="A160" s="2" t="s">
        <v>52</v>
      </c>
      <c r="B160" s="2" t="s">
        <v>202</v>
      </c>
      <c r="C160" s="3">
        <v>261300</v>
      </c>
      <c r="D160" s="4">
        <v>4</v>
      </c>
      <c r="E160" s="4">
        <v>4</v>
      </c>
      <c r="F160" s="4">
        <v>4</v>
      </c>
      <c r="G160" s="4">
        <v>4</v>
      </c>
      <c r="H160" s="4">
        <v>4</v>
      </c>
      <c r="I160" s="4">
        <v>4</v>
      </c>
      <c r="J160" s="5">
        <v>0.8</v>
      </c>
      <c r="K160" s="2" t="s">
        <v>269</v>
      </c>
      <c r="L160" s="2" t="s">
        <v>199</v>
      </c>
      <c r="M160" s="2" t="s">
        <v>274</v>
      </c>
    </row>
    <row r="161" spans="1:13" x14ac:dyDescent="0.2">
      <c r="A161" s="2" t="s">
        <v>52</v>
      </c>
      <c r="B161" s="2" t="s">
        <v>202</v>
      </c>
      <c r="C161" s="3">
        <v>261300</v>
      </c>
      <c r="D161" s="4">
        <v>5</v>
      </c>
      <c r="E161" s="4">
        <v>5</v>
      </c>
      <c r="F161" s="4">
        <v>4</v>
      </c>
      <c r="G161" s="4">
        <v>4</v>
      </c>
      <c r="H161" s="4">
        <v>5</v>
      </c>
      <c r="I161" s="4">
        <v>5</v>
      </c>
      <c r="J161" s="5">
        <v>0.93</v>
      </c>
      <c r="K161" s="2" t="s">
        <v>269</v>
      </c>
      <c r="L161" s="2" t="s">
        <v>269</v>
      </c>
      <c r="M161" s="2" t="s">
        <v>275</v>
      </c>
    </row>
    <row r="162" spans="1:13" x14ac:dyDescent="0.2">
      <c r="A162" s="2" t="s">
        <v>52</v>
      </c>
      <c r="B162" s="2" t="s">
        <v>202</v>
      </c>
      <c r="C162" s="3">
        <v>261300</v>
      </c>
      <c r="D162" s="4">
        <v>5</v>
      </c>
      <c r="E162" s="4">
        <v>5</v>
      </c>
      <c r="F162" s="4">
        <v>5</v>
      </c>
      <c r="G162" s="4">
        <v>5</v>
      </c>
      <c r="H162" s="4">
        <v>4</v>
      </c>
      <c r="I162" s="4">
        <v>5</v>
      </c>
      <c r="J162" s="5">
        <v>0.97</v>
      </c>
      <c r="K162" s="2" t="s">
        <v>269</v>
      </c>
      <c r="L162" s="2" t="s">
        <v>269</v>
      </c>
      <c r="M162" s="2" t="s">
        <v>276</v>
      </c>
    </row>
    <row r="163" spans="1:13" x14ac:dyDescent="0.2">
      <c r="A163" s="2" t="s">
        <v>52</v>
      </c>
      <c r="B163" s="2" t="s">
        <v>202</v>
      </c>
      <c r="C163" s="3">
        <v>261300</v>
      </c>
      <c r="D163" s="4">
        <v>3</v>
      </c>
      <c r="E163" s="4">
        <v>4</v>
      </c>
      <c r="F163" s="4">
        <v>4</v>
      </c>
      <c r="G163" s="4">
        <v>4</v>
      </c>
      <c r="H163" s="4">
        <v>2</v>
      </c>
      <c r="I163" s="4">
        <v>4</v>
      </c>
      <c r="J163" s="5">
        <v>0.7</v>
      </c>
      <c r="K163" s="2" t="s">
        <v>269</v>
      </c>
      <c r="L163" s="2" t="s">
        <v>269</v>
      </c>
      <c r="M163" s="2" t="s">
        <v>277</v>
      </c>
    </row>
    <row r="164" spans="1:13" x14ac:dyDescent="0.2">
      <c r="A164" s="2" t="s">
        <v>52</v>
      </c>
      <c r="B164" s="2" t="s">
        <v>202</v>
      </c>
      <c r="C164" s="3">
        <v>261300</v>
      </c>
      <c r="D164" s="4">
        <v>4</v>
      </c>
      <c r="E164" s="4">
        <v>5</v>
      </c>
      <c r="F164" s="4">
        <v>5</v>
      </c>
      <c r="G164" s="4">
        <v>4</v>
      </c>
      <c r="H164" s="4">
        <v>4</v>
      </c>
      <c r="I164" s="4">
        <v>4</v>
      </c>
      <c r="J164" s="5">
        <v>0.87</v>
      </c>
      <c r="K164" s="2" t="s">
        <v>269</v>
      </c>
      <c r="L164" s="2" t="s">
        <v>269</v>
      </c>
      <c r="M164" s="2" t="s">
        <v>278</v>
      </c>
    </row>
    <row r="165" spans="1:13" x14ac:dyDescent="0.2">
      <c r="A165" s="2" t="s">
        <v>52</v>
      </c>
      <c r="B165" s="2" t="s">
        <v>202</v>
      </c>
      <c r="C165" s="3">
        <v>261300</v>
      </c>
      <c r="D165" s="4">
        <v>5</v>
      </c>
      <c r="E165" s="4">
        <v>5</v>
      </c>
      <c r="F165" s="4">
        <v>5</v>
      </c>
      <c r="G165" s="4">
        <v>5</v>
      </c>
      <c r="H165" s="4">
        <v>5</v>
      </c>
      <c r="I165" s="4">
        <v>5</v>
      </c>
      <c r="J165" s="5">
        <v>1</v>
      </c>
      <c r="K165" s="2" t="s">
        <v>269</v>
      </c>
      <c r="L165" s="2" t="s">
        <v>269</v>
      </c>
      <c r="M165" s="2" t="s">
        <v>279</v>
      </c>
    </row>
    <row r="166" spans="1:13" x14ac:dyDescent="0.2">
      <c r="A166" s="2" t="s">
        <v>52</v>
      </c>
      <c r="B166" s="2" t="s">
        <v>202</v>
      </c>
      <c r="C166" s="3">
        <v>261300</v>
      </c>
      <c r="D166" s="4">
        <v>5</v>
      </c>
      <c r="E166" s="4">
        <v>5</v>
      </c>
      <c r="F166" s="4">
        <v>4</v>
      </c>
      <c r="G166" s="4">
        <v>5</v>
      </c>
      <c r="H166" s="4">
        <v>5</v>
      </c>
      <c r="I166" s="4">
        <v>4</v>
      </c>
      <c r="J166" s="5">
        <v>0.93</v>
      </c>
      <c r="K166" s="2" t="s">
        <v>269</v>
      </c>
      <c r="L166" s="2" t="s">
        <v>269</v>
      </c>
      <c r="M166" s="2" t="s">
        <v>280</v>
      </c>
    </row>
    <row r="167" spans="1:13" x14ac:dyDescent="0.2">
      <c r="A167" s="2" t="s">
        <v>52</v>
      </c>
      <c r="B167" s="2" t="s">
        <v>202</v>
      </c>
      <c r="C167" s="3">
        <v>261300</v>
      </c>
      <c r="D167" s="4">
        <v>5</v>
      </c>
      <c r="E167" s="4">
        <v>5</v>
      </c>
      <c r="F167" s="4">
        <v>5</v>
      </c>
      <c r="G167" s="4">
        <v>5</v>
      </c>
      <c r="H167" s="4">
        <v>4</v>
      </c>
      <c r="I167" s="4">
        <v>5</v>
      </c>
      <c r="J167" s="5">
        <v>0.97</v>
      </c>
      <c r="K167" s="2" t="s">
        <v>269</v>
      </c>
      <c r="L167" s="2" t="s">
        <v>269</v>
      </c>
      <c r="M167" s="2" t="s">
        <v>281</v>
      </c>
    </row>
    <row r="168" spans="1:13" x14ac:dyDescent="0.2">
      <c r="A168" s="2" t="s">
        <v>52</v>
      </c>
      <c r="B168" s="2" t="s">
        <v>202</v>
      </c>
      <c r="C168" s="3">
        <v>261300</v>
      </c>
      <c r="D168" s="4">
        <v>5</v>
      </c>
      <c r="E168" s="4">
        <v>5</v>
      </c>
      <c r="F168" s="4">
        <v>5</v>
      </c>
      <c r="G168" s="4">
        <v>5</v>
      </c>
      <c r="H168" s="4">
        <v>5</v>
      </c>
      <c r="I168" s="4">
        <v>4</v>
      </c>
      <c r="J168" s="5">
        <v>0.97</v>
      </c>
      <c r="K168" s="2" t="s">
        <v>269</v>
      </c>
      <c r="L168" s="2" t="s">
        <v>269</v>
      </c>
      <c r="M168" s="2" t="s">
        <v>285</v>
      </c>
    </row>
    <row r="169" spans="1:13" x14ac:dyDescent="0.2">
      <c r="A169" s="2" t="s">
        <v>36</v>
      </c>
      <c r="B169" s="2" t="s">
        <v>217</v>
      </c>
      <c r="C169" s="3">
        <v>82723</v>
      </c>
      <c r="D169" s="4">
        <v>4</v>
      </c>
      <c r="E169" s="4">
        <v>4</v>
      </c>
      <c r="F169" s="4">
        <v>4</v>
      </c>
      <c r="G169" s="4">
        <v>5</v>
      </c>
      <c r="H169" s="4">
        <v>4</v>
      </c>
      <c r="I169" s="4">
        <v>4</v>
      </c>
      <c r="J169" s="5">
        <v>0.83</v>
      </c>
      <c r="K169" s="2" t="s">
        <v>269</v>
      </c>
      <c r="L169" s="2" t="s">
        <v>199</v>
      </c>
      <c r="M169" s="2" t="s">
        <v>282</v>
      </c>
    </row>
    <row r="170" spans="1:13" x14ac:dyDescent="0.2">
      <c r="A170" s="2" t="s">
        <v>36</v>
      </c>
      <c r="B170" s="2" t="s">
        <v>217</v>
      </c>
      <c r="C170" s="3">
        <v>82723</v>
      </c>
      <c r="D170" s="4">
        <v>5</v>
      </c>
      <c r="E170" s="4">
        <v>4</v>
      </c>
      <c r="F170" s="4">
        <v>4</v>
      </c>
      <c r="G170" s="4">
        <v>4</v>
      </c>
      <c r="H170" s="4">
        <v>5</v>
      </c>
      <c r="I170" s="4">
        <v>5</v>
      </c>
      <c r="J170" s="5">
        <v>0.9</v>
      </c>
      <c r="K170" s="2" t="s">
        <v>269</v>
      </c>
      <c r="L170" s="2" t="s">
        <v>199</v>
      </c>
      <c r="M170" s="2" t="s">
        <v>270</v>
      </c>
    </row>
    <row r="171" spans="1:13" x14ac:dyDescent="0.2">
      <c r="A171" s="2" t="s">
        <v>36</v>
      </c>
      <c r="B171" s="2" t="s">
        <v>217</v>
      </c>
      <c r="C171" s="3">
        <v>82723</v>
      </c>
      <c r="D171" s="4">
        <v>5</v>
      </c>
      <c r="E171" s="4">
        <v>4</v>
      </c>
      <c r="F171" s="4">
        <v>4</v>
      </c>
      <c r="G171" s="4">
        <v>4</v>
      </c>
      <c r="H171" s="4">
        <v>5</v>
      </c>
      <c r="I171" s="4">
        <v>4</v>
      </c>
      <c r="J171" s="5">
        <v>0.87</v>
      </c>
      <c r="K171" s="2" t="s">
        <v>269</v>
      </c>
      <c r="L171" s="2" t="s">
        <v>199</v>
      </c>
      <c r="M171" s="2" t="s">
        <v>271</v>
      </c>
    </row>
    <row r="172" spans="1:13" x14ac:dyDescent="0.2">
      <c r="A172" s="2" t="s">
        <v>36</v>
      </c>
      <c r="B172" s="2" t="s">
        <v>217</v>
      </c>
      <c r="C172" s="3">
        <v>82723</v>
      </c>
      <c r="D172" s="4">
        <v>4</v>
      </c>
      <c r="E172" s="4">
        <v>4</v>
      </c>
      <c r="F172" s="4">
        <v>4</v>
      </c>
      <c r="G172" s="4">
        <v>5</v>
      </c>
      <c r="H172" s="4">
        <v>4</v>
      </c>
      <c r="I172" s="4">
        <v>4</v>
      </c>
      <c r="J172" s="5">
        <v>0.83</v>
      </c>
      <c r="K172" s="2" t="s">
        <v>269</v>
      </c>
      <c r="L172" s="2" t="s">
        <v>199</v>
      </c>
      <c r="M172" s="2" t="s">
        <v>272</v>
      </c>
    </row>
    <row r="173" spans="1:13" x14ac:dyDescent="0.2">
      <c r="A173" s="2" t="s">
        <v>36</v>
      </c>
      <c r="B173" s="2" t="s">
        <v>217</v>
      </c>
      <c r="C173" s="3">
        <v>82723</v>
      </c>
      <c r="D173" s="4">
        <v>5</v>
      </c>
      <c r="E173" s="4">
        <v>5</v>
      </c>
      <c r="F173" s="4">
        <v>5</v>
      </c>
      <c r="G173" s="4">
        <v>5</v>
      </c>
      <c r="H173" s="4">
        <v>5</v>
      </c>
      <c r="I173" s="4">
        <v>5</v>
      </c>
      <c r="J173" s="5">
        <v>1</v>
      </c>
      <c r="K173" s="2" t="s">
        <v>269</v>
      </c>
      <c r="L173" s="2" t="s">
        <v>273</v>
      </c>
      <c r="M173" s="2" t="s">
        <v>283</v>
      </c>
    </row>
    <row r="174" spans="1:13" x14ac:dyDescent="0.2">
      <c r="A174" s="2" t="s">
        <v>36</v>
      </c>
      <c r="B174" s="2" t="s">
        <v>217</v>
      </c>
      <c r="C174" s="3">
        <v>82723</v>
      </c>
      <c r="D174" s="4">
        <v>4</v>
      </c>
      <c r="E174" s="4">
        <v>4</v>
      </c>
      <c r="F174" s="4">
        <v>4</v>
      </c>
      <c r="G174" s="4">
        <v>5</v>
      </c>
      <c r="H174" s="4">
        <v>5</v>
      </c>
      <c r="I174" s="4">
        <v>5</v>
      </c>
      <c r="J174" s="5">
        <v>0.9</v>
      </c>
      <c r="K174" s="2" t="s">
        <v>269</v>
      </c>
      <c r="L174" s="2" t="s">
        <v>199</v>
      </c>
      <c r="M174" s="2" t="s">
        <v>284</v>
      </c>
    </row>
    <row r="175" spans="1:13" x14ac:dyDescent="0.2">
      <c r="A175" s="2" t="s">
        <v>36</v>
      </c>
      <c r="B175" s="2" t="s">
        <v>217</v>
      </c>
      <c r="C175" s="3">
        <v>82723</v>
      </c>
      <c r="D175" s="4">
        <v>5</v>
      </c>
      <c r="E175" s="4">
        <v>5</v>
      </c>
      <c r="F175" s="4">
        <v>5</v>
      </c>
      <c r="G175" s="4">
        <v>5</v>
      </c>
      <c r="H175" s="4">
        <v>5</v>
      </c>
      <c r="I175" s="4">
        <v>5</v>
      </c>
      <c r="J175" s="5">
        <v>1</v>
      </c>
      <c r="K175" s="2" t="s">
        <v>269</v>
      </c>
      <c r="L175" s="2" t="s">
        <v>199</v>
      </c>
      <c r="M175" s="2" t="s">
        <v>274</v>
      </c>
    </row>
    <row r="176" spans="1:13" x14ac:dyDescent="0.2">
      <c r="A176" s="2" t="s">
        <v>36</v>
      </c>
      <c r="B176" s="2" t="s">
        <v>217</v>
      </c>
      <c r="C176" s="3">
        <v>82723</v>
      </c>
      <c r="D176" s="4">
        <v>4</v>
      </c>
      <c r="E176" s="4">
        <v>5</v>
      </c>
      <c r="F176" s="4">
        <v>4</v>
      </c>
      <c r="G176" s="4">
        <v>5</v>
      </c>
      <c r="H176" s="4">
        <v>5</v>
      </c>
      <c r="I176" s="4">
        <v>5</v>
      </c>
      <c r="J176" s="5">
        <v>0.93</v>
      </c>
      <c r="K176" s="2" t="s">
        <v>269</v>
      </c>
      <c r="L176" s="2" t="s">
        <v>199</v>
      </c>
      <c r="M176" s="2" t="s">
        <v>275</v>
      </c>
    </row>
    <row r="177" spans="1:13" x14ac:dyDescent="0.2">
      <c r="A177" s="2" t="s">
        <v>36</v>
      </c>
      <c r="B177" s="2" t="s">
        <v>217</v>
      </c>
      <c r="C177" s="3">
        <v>82723</v>
      </c>
      <c r="D177" s="4">
        <v>5</v>
      </c>
      <c r="E177" s="4">
        <v>5</v>
      </c>
      <c r="F177" s="4">
        <v>5</v>
      </c>
      <c r="G177" s="4">
        <v>5</v>
      </c>
      <c r="H177" s="4">
        <v>5</v>
      </c>
      <c r="I177" s="4">
        <v>5</v>
      </c>
      <c r="J177" s="5">
        <v>1</v>
      </c>
      <c r="K177" s="2" t="s">
        <v>269</v>
      </c>
      <c r="L177" s="2" t="s">
        <v>199</v>
      </c>
      <c r="M177" s="2" t="s">
        <v>276</v>
      </c>
    </row>
    <row r="178" spans="1:13" x14ac:dyDescent="0.2">
      <c r="A178" s="2" t="s">
        <v>36</v>
      </c>
      <c r="B178" s="2" t="s">
        <v>217</v>
      </c>
      <c r="C178" s="3">
        <v>82723</v>
      </c>
      <c r="D178" s="4">
        <v>4</v>
      </c>
      <c r="E178" s="4">
        <v>3</v>
      </c>
      <c r="F178" s="4">
        <v>3</v>
      </c>
      <c r="G178" s="4">
        <v>5</v>
      </c>
      <c r="H178" s="4">
        <v>4</v>
      </c>
      <c r="I178" s="4">
        <v>4</v>
      </c>
      <c r="J178" s="5">
        <v>0.77</v>
      </c>
      <c r="K178" s="2" t="s">
        <v>269</v>
      </c>
      <c r="L178" s="2" t="s">
        <v>273</v>
      </c>
      <c r="M178" s="2" t="s">
        <v>277</v>
      </c>
    </row>
    <row r="179" spans="1:13" x14ac:dyDescent="0.2">
      <c r="A179" s="2" t="s">
        <v>36</v>
      </c>
      <c r="B179" s="2" t="s">
        <v>217</v>
      </c>
      <c r="C179" s="3">
        <v>82723</v>
      </c>
      <c r="D179" s="4">
        <v>4</v>
      </c>
      <c r="E179" s="4">
        <v>3</v>
      </c>
      <c r="F179" s="4">
        <v>4</v>
      </c>
      <c r="G179" s="4">
        <v>3</v>
      </c>
      <c r="H179" s="4">
        <v>5</v>
      </c>
      <c r="I179" s="4">
        <v>4</v>
      </c>
      <c r="J179" s="5">
        <v>0.77</v>
      </c>
      <c r="K179" s="2" t="s">
        <v>269</v>
      </c>
      <c r="L179" s="2" t="s">
        <v>199</v>
      </c>
      <c r="M179" s="2" t="s">
        <v>278</v>
      </c>
    </row>
    <row r="180" spans="1:13" x14ac:dyDescent="0.2">
      <c r="A180" s="2" t="s">
        <v>36</v>
      </c>
      <c r="B180" s="2" t="s">
        <v>217</v>
      </c>
      <c r="C180" s="3">
        <v>82723</v>
      </c>
      <c r="D180" s="4">
        <v>5</v>
      </c>
      <c r="E180" s="4">
        <v>5</v>
      </c>
      <c r="F180" s="4">
        <v>5</v>
      </c>
      <c r="G180" s="4">
        <v>5</v>
      </c>
      <c r="H180" s="4">
        <v>5</v>
      </c>
      <c r="I180" s="4">
        <v>5</v>
      </c>
      <c r="J180" s="5">
        <v>1</v>
      </c>
      <c r="K180" s="2" t="s">
        <v>269</v>
      </c>
      <c r="L180" s="2" t="s">
        <v>199</v>
      </c>
      <c r="M180" s="2" t="s">
        <v>279</v>
      </c>
    </row>
    <row r="181" spans="1:13" x14ac:dyDescent="0.2">
      <c r="A181" s="2" t="s">
        <v>36</v>
      </c>
      <c r="B181" s="2" t="s">
        <v>217</v>
      </c>
      <c r="C181" s="3">
        <v>82723</v>
      </c>
      <c r="D181" s="4">
        <v>5</v>
      </c>
      <c r="E181" s="4">
        <v>5</v>
      </c>
      <c r="F181" s="4">
        <v>4</v>
      </c>
      <c r="G181" s="4">
        <v>4</v>
      </c>
      <c r="H181" s="4">
        <v>5</v>
      </c>
      <c r="I181" s="4">
        <v>5</v>
      </c>
      <c r="J181" s="5">
        <v>0.93</v>
      </c>
      <c r="K181" s="2" t="s">
        <v>269</v>
      </c>
      <c r="L181" s="2" t="s">
        <v>199</v>
      </c>
      <c r="M181" s="2" t="s">
        <v>280</v>
      </c>
    </row>
    <row r="182" spans="1:13" x14ac:dyDescent="0.2">
      <c r="A182" s="2" t="s">
        <v>36</v>
      </c>
      <c r="B182" s="2" t="s">
        <v>217</v>
      </c>
      <c r="C182" s="3">
        <v>82723</v>
      </c>
      <c r="D182" s="4">
        <v>5</v>
      </c>
      <c r="E182" s="4">
        <v>5</v>
      </c>
      <c r="F182" s="4">
        <v>4</v>
      </c>
      <c r="G182" s="4">
        <v>5</v>
      </c>
      <c r="H182" s="4">
        <v>4</v>
      </c>
      <c r="I182" s="4">
        <v>5</v>
      </c>
      <c r="J182" s="5">
        <v>0.93</v>
      </c>
      <c r="K182" s="2" t="s">
        <v>269</v>
      </c>
      <c r="L182" s="2" t="s">
        <v>199</v>
      </c>
      <c r="M182" s="2" t="s">
        <v>281</v>
      </c>
    </row>
    <row r="183" spans="1:13" x14ac:dyDescent="0.2">
      <c r="A183" s="2" t="s">
        <v>36</v>
      </c>
      <c r="B183" s="2" t="s">
        <v>217</v>
      </c>
      <c r="C183" s="3">
        <v>82723</v>
      </c>
      <c r="D183" s="4">
        <v>5</v>
      </c>
      <c r="E183" s="4">
        <v>5</v>
      </c>
      <c r="F183" s="4">
        <v>4</v>
      </c>
      <c r="G183" s="4">
        <v>4</v>
      </c>
      <c r="H183" s="4">
        <v>5</v>
      </c>
      <c r="I183" s="4">
        <v>5</v>
      </c>
      <c r="J183" s="5">
        <v>0.93</v>
      </c>
      <c r="K183" s="2" t="s">
        <v>269</v>
      </c>
      <c r="L183" s="2" t="s">
        <v>199</v>
      </c>
      <c r="M183" s="2" t="s">
        <v>285</v>
      </c>
    </row>
    <row r="184" spans="1:13" x14ac:dyDescent="0.2">
      <c r="A184" s="2" t="s">
        <v>57</v>
      </c>
      <c r="B184" s="2" t="s">
        <v>255</v>
      </c>
      <c r="C184" s="3">
        <v>75000</v>
      </c>
      <c r="D184" s="4">
        <v>5</v>
      </c>
      <c r="E184" s="4">
        <v>4</v>
      </c>
      <c r="F184" s="4">
        <v>4</v>
      </c>
      <c r="G184" s="4">
        <v>5</v>
      </c>
      <c r="H184" s="4">
        <v>5</v>
      </c>
      <c r="I184" s="4">
        <v>4</v>
      </c>
      <c r="J184" s="5">
        <v>0.9</v>
      </c>
      <c r="K184" s="2" t="s">
        <v>269</v>
      </c>
      <c r="L184" s="2" t="s">
        <v>269</v>
      </c>
      <c r="M184" s="2" t="s">
        <v>282</v>
      </c>
    </row>
    <row r="185" spans="1:13" x14ac:dyDescent="0.2">
      <c r="A185" s="2" t="s">
        <v>57</v>
      </c>
      <c r="B185" s="2" t="s">
        <v>255</v>
      </c>
      <c r="C185" s="3">
        <v>75000</v>
      </c>
      <c r="D185" s="4">
        <v>5</v>
      </c>
      <c r="E185" s="4">
        <v>4</v>
      </c>
      <c r="F185" s="4">
        <v>4</v>
      </c>
      <c r="G185" s="4">
        <v>5</v>
      </c>
      <c r="H185" s="4">
        <v>5</v>
      </c>
      <c r="I185" s="4">
        <v>5</v>
      </c>
      <c r="J185" s="5">
        <v>0.93</v>
      </c>
      <c r="K185" s="2" t="s">
        <v>269</v>
      </c>
      <c r="L185" s="2" t="s">
        <v>269</v>
      </c>
      <c r="M185" s="2" t="s">
        <v>270</v>
      </c>
    </row>
    <row r="186" spans="1:13" x14ac:dyDescent="0.2">
      <c r="A186" s="2" t="s">
        <v>57</v>
      </c>
      <c r="B186" s="2" t="s">
        <v>255</v>
      </c>
      <c r="C186" s="3">
        <v>75000</v>
      </c>
      <c r="D186" s="4">
        <v>4</v>
      </c>
      <c r="E186" s="4">
        <v>4</v>
      </c>
      <c r="F186" s="4">
        <v>3</v>
      </c>
      <c r="G186" s="4">
        <v>4</v>
      </c>
      <c r="H186" s="4">
        <v>5</v>
      </c>
      <c r="I186" s="4">
        <v>3</v>
      </c>
      <c r="J186" s="5">
        <v>0.77</v>
      </c>
      <c r="K186" s="2" t="s">
        <v>269</v>
      </c>
      <c r="L186" s="2" t="s">
        <v>269</v>
      </c>
      <c r="M186" s="2" t="s">
        <v>271</v>
      </c>
    </row>
    <row r="187" spans="1:13" x14ac:dyDescent="0.2">
      <c r="A187" s="2" t="s">
        <v>57</v>
      </c>
      <c r="B187" s="2" t="s">
        <v>255</v>
      </c>
      <c r="C187" s="3">
        <v>75000</v>
      </c>
      <c r="D187" s="4">
        <v>3</v>
      </c>
      <c r="E187" s="4">
        <v>3</v>
      </c>
      <c r="F187" s="4">
        <v>3</v>
      </c>
      <c r="G187" s="4">
        <v>4</v>
      </c>
      <c r="H187" s="4">
        <v>4</v>
      </c>
      <c r="I187" s="4">
        <v>3</v>
      </c>
      <c r="J187" s="5">
        <v>0.67</v>
      </c>
      <c r="K187" s="2" t="s">
        <v>269</v>
      </c>
      <c r="L187" s="2" t="s">
        <v>273</v>
      </c>
      <c r="M187" s="2" t="s">
        <v>272</v>
      </c>
    </row>
    <row r="188" spans="1:13" x14ac:dyDescent="0.2">
      <c r="A188" s="2" t="s">
        <v>57</v>
      </c>
      <c r="B188" s="2" t="s">
        <v>255</v>
      </c>
      <c r="C188" s="3">
        <v>75000</v>
      </c>
      <c r="D188" s="4">
        <v>3</v>
      </c>
      <c r="E188" s="4">
        <v>2</v>
      </c>
      <c r="F188" s="4">
        <v>3</v>
      </c>
      <c r="G188" s="4">
        <v>2</v>
      </c>
      <c r="H188" s="4">
        <v>5</v>
      </c>
      <c r="I188" s="4">
        <v>2</v>
      </c>
      <c r="J188" s="5">
        <v>0.56999999999999995</v>
      </c>
      <c r="K188" s="2" t="s">
        <v>269</v>
      </c>
      <c r="L188" s="2" t="s">
        <v>269</v>
      </c>
      <c r="M188" s="2" t="s">
        <v>283</v>
      </c>
    </row>
    <row r="189" spans="1:13" x14ac:dyDescent="0.2">
      <c r="A189" s="2" t="s">
        <v>57</v>
      </c>
      <c r="B189" s="2" t="s">
        <v>255</v>
      </c>
      <c r="C189" s="3">
        <v>75000</v>
      </c>
      <c r="D189" s="4">
        <v>5</v>
      </c>
      <c r="E189" s="4">
        <v>5</v>
      </c>
      <c r="F189" s="4">
        <v>4</v>
      </c>
      <c r="G189" s="4">
        <v>4</v>
      </c>
      <c r="H189" s="4">
        <v>5</v>
      </c>
      <c r="I189" s="4">
        <v>4</v>
      </c>
      <c r="J189" s="5">
        <v>0.9</v>
      </c>
      <c r="K189" s="2" t="s">
        <v>269</v>
      </c>
      <c r="L189" s="2" t="s">
        <v>199</v>
      </c>
      <c r="M189" s="2" t="s">
        <v>284</v>
      </c>
    </row>
    <row r="190" spans="1:13" x14ac:dyDescent="0.2">
      <c r="A190" s="2" t="s">
        <v>57</v>
      </c>
      <c r="B190" s="2" t="s">
        <v>255</v>
      </c>
      <c r="C190" s="3">
        <v>75000</v>
      </c>
      <c r="D190" s="4">
        <v>4</v>
      </c>
      <c r="E190" s="4">
        <v>4</v>
      </c>
      <c r="F190" s="4">
        <v>4</v>
      </c>
      <c r="G190" s="4">
        <v>4</v>
      </c>
      <c r="H190" s="4">
        <v>5</v>
      </c>
      <c r="I190" s="4">
        <v>4</v>
      </c>
      <c r="J190" s="5">
        <v>0.83</v>
      </c>
      <c r="K190" s="2" t="s">
        <v>269</v>
      </c>
      <c r="L190" s="2" t="s">
        <v>199</v>
      </c>
      <c r="M190" s="2" t="s">
        <v>274</v>
      </c>
    </row>
    <row r="191" spans="1:13" x14ac:dyDescent="0.2">
      <c r="A191" s="2" t="s">
        <v>57</v>
      </c>
      <c r="B191" s="2" t="s">
        <v>255</v>
      </c>
      <c r="C191" s="3">
        <v>75000</v>
      </c>
      <c r="D191" s="4">
        <v>5</v>
      </c>
      <c r="E191" s="4">
        <v>5</v>
      </c>
      <c r="F191" s="4">
        <v>4</v>
      </c>
      <c r="G191" s="4">
        <v>5</v>
      </c>
      <c r="H191" s="4">
        <v>5</v>
      </c>
      <c r="I191" s="4">
        <v>5</v>
      </c>
      <c r="J191" s="5">
        <v>0.97</v>
      </c>
      <c r="K191" s="2" t="s">
        <v>269</v>
      </c>
      <c r="L191" s="2" t="s">
        <v>269</v>
      </c>
      <c r="M191" s="2" t="s">
        <v>275</v>
      </c>
    </row>
    <row r="192" spans="1:13" x14ac:dyDescent="0.2">
      <c r="A192" s="2" t="s">
        <v>57</v>
      </c>
      <c r="B192" s="2" t="s">
        <v>255</v>
      </c>
      <c r="C192" s="3">
        <v>75000</v>
      </c>
      <c r="D192" s="4">
        <v>5</v>
      </c>
      <c r="E192" s="4">
        <v>5</v>
      </c>
      <c r="F192" s="4">
        <v>5</v>
      </c>
      <c r="G192" s="4">
        <v>5</v>
      </c>
      <c r="H192" s="4">
        <v>5</v>
      </c>
      <c r="I192" s="4">
        <v>5</v>
      </c>
      <c r="J192" s="5">
        <v>1</v>
      </c>
      <c r="K192" s="2" t="s">
        <v>269</v>
      </c>
      <c r="L192" s="2" t="s">
        <v>269</v>
      </c>
      <c r="M192" s="2" t="s">
        <v>276</v>
      </c>
    </row>
    <row r="193" spans="1:13" x14ac:dyDescent="0.2">
      <c r="A193" s="2" t="s">
        <v>57</v>
      </c>
      <c r="B193" s="2" t="s">
        <v>255</v>
      </c>
      <c r="C193" s="3">
        <v>75000</v>
      </c>
      <c r="D193" s="4">
        <v>4</v>
      </c>
      <c r="E193" s="4">
        <v>5</v>
      </c>
      <c r="F193" s="4">
        <v>4</v>
      </c>
      <c r="G193" s="4">
        <v>4</v>
      </c>
      <c r="H193" s="4">
        <v>4</v>
      </c>
      <c r="I193" s="4">
        <v>4</v>
      </c>
      <c r="J193" s="5">
        <v>0.83</v>
      </c>
      <c r="K193" s="2" t="s">
        <v>269</v>
      </c>
      <c r="L193" s="2" t="s">
        <v>269</v>
      </c>
      <c r="M193" s="2" t="s">
        <v>277</v>
      </c>
    </row>
    <row r="194" spans="1:13" x14ac:dyDescent="0.2">
      <c r="A194" s="2" t="s">
        <v>57</v>
      </c>
      <c r="B194" s="2" t="s">
        <v>255</v>
      </c>
      <c r="C194" s="3">
        <v>75000</v>
      </c>
      <c r="D194" s="4">
        <v>4</v>
      </c>
      <c r="E194" s="4">
        <v>4</v>
      </c>
      <c r="F194" s="4">
        <v>4</v>
      </c>
      <c r="G194" s="4">
        <v>4</v>
      </c>
      <c r="H194" s="4">
        <v>4</v>
      </c>
      <c r="I194" s="4">
        <v>4</v>
      </c>
      <c r="J194" s="5">
        <v>0.8</v>
      </c>
      <c r="K194" s="2" t="s">
        <v>269</v>
      </c>
      <c r="L194" s="2" t="s">
        <v>199</v>
      </c>
      <c r="M194" s="2" t="s">
        <v>278</v>
      </c>
    </row>
    <row r="195" spans="1:13" x14ac:dyDescent="0.2">
      <c r="A195" s="2" t="s">
        <v>57</v>
      </c>
      <c r="B195" s="2" t="s">
        <v>255</v>
      </c>
      <c r="C195" s="3">
        <v>75000</v>
      </c>
      <c r="D195" s="4">
        <v>5</v>
      </c>
      <c r="E195" s="4">
        <v>5</v>
      </c>
      <c r="F195" s="4">
        <v>5</v>
      </c>
      <c r="G195" s="4">
        <v>5</v>
      </c>
      <c r="H195" s="4">
        <v>5</v>
      </c>
      <c r="I195" s="4">
        <v>5</v>
      </c>
      <c r="J195" s="5">
        <v>1</v>
      </c>
      <c r="K195" s="2" t="s">
        <v>269</v>
      </c>
      <c r="L195" s="2" t="s">
        <v>269</v>
      </c>
      <c r="M195" s="2" t="s">
        <v>279</v>
      </c>
    </row>
    <row r="196" spans="1:13" x14ac:dyDescent="0.2">
      <c r="A196" s="2" t="s">
        <v>57</v>
      </c>
      <c r="B196" s="2" t="s">
        <v>255</v>
      </c>
      <c r="C196" s="3">
        <v>75000</v>
      </c>
      <c r="D196" s="4">
        <v>5</v>
      </c>
      <c r="E196" s="4">
        <v>5</v>
      </c>
      <c r="F196" s="4">
        <v>5</v>
      </c>
      <c r="G196" s="4">
        <v>5</v>
      </c>
      <c r="H196" s="4">
        <v>5</v>
      </c>
      <c r="I196" s="4">
        <v>5</v>
      </c>
      <c r="J196" s="5">
        <v>1</v>
      </c>
      <c r="K196" s="2" t="s">
        <v>269</v>
      </c>
      <c r="L196" s="2" t="s">
        <v>269</v>
      </c>
      <c r="M196" s="2" t="s">
        <v>280</v>
      </c>
    </row>
    <row r="197" spans="1:13" x14ac:dyDescent="0.2">
      <c r="A197" s="2" t="s">
        <v>57</v>
      </c>
      <c r="B197" s="2" t="s">
        <v>255</v>
      </c>
      <c r="C197" s="3">
        <v>75000</v>
      </c>
      <c r="D197" s="4">
        <v>4</v>
      </c>
      <c r="E197" s="4">
        <v>5</v>
      </c>
      <c r="F197" s="4">
        <v>5</v>
      </c>
      <c r="G197" s="4">
        <v>4</v>
      </c>
      <c r="H197" s="4">
        <v>5</v>
      </c>
      <c r="I197" s="4">
        <v>2</v>
      </c>
      <c r="J197" s="5">
        <v>0.83</v>
      </c>
      <c r="K197" s="2" t="s">
        <v>269</v>
      </c>
      <c r="L197" s="2" t="s">
        <v>269</v>
      </c>
      <c r="M197" s="2" t="s">
        <v>281</v>
      </c>
    </row>
    <row r="198" spans="1:13" x14ac:dyDescent="0.2">
      <c r="A198" s="2" t="s">
        <v>57</v>
      </c>
      <c r="B198" s="2" t="s">
        <v>255</v>
      </c>
      <c r="C198" s="3">
        <v>75000</v>
      </c>
      <c r="D198" s="4">
        <v>5</v>
      </c>
      <c r="E198" s="4">
        <v>5</v>
      </c>
      <c r="F198" s="4">
        <v>5</v>
      </c>
      <c r="G198" s="4">
        <v>5</v>
      </c>
      <c r="H198" s="4">
        <v>5</v>
      </c>
      <c r="I198" s="4">
        <v>5</v>
      </c>
      <c r="J198" s="5">
        <v>1</v>
      </c>
      <c r="K198" s="2" t="s">
        <v>269</v>
      </c>
      <c r="L198" s="2" t="s">
        <v>269</v>
      </c>
      <c r="M198" s="2" t="s">
        <v>285</v>
      </c>
    </row>
    <row r="199" spans="1:13" x14ac:dyDescent="0.2">
      <c r="A199" s="2" t="s">
        <v>90</v>
      </c>
      <c r="B199" s="2" t="s">
        <v>195</v>
      </c>
      <c r="C199" s="3">
        <v>95872</v>
      </c>
      <c r="D199" s="4">
        <v>3</v>
      </c>
      <c r="E199" s="4">
        <v>3</v>
      </c>
      <c r="F199" s="4">
        <v>3</v>
      </c>
      <c r="G199" s="4">
        <v>3</v>
      </c>
      <c r="H199" s="4">
        <v>4</v>
      </c>
      <c r="I199" s="4">
        <v>3</v>
      </c>
      <c r="J199" s="5">
        <v>0.63</v>
      </c>
      <c r="K199" s="2" t="s">
        <v>269</v>
      </c>
      <c r="L199" s="2" t="s">
        <v>269</v>
      </c>
      <c r="M199" s="2" t="s">
        <v>283</v>
      </c>
    </row>
    <row r="200" spans="1:13" x14ac:dyDescent="0.2">
      <c r="A200" s="2" t="s">
        <v>90</v>
      </c>
      <c r="B200" s="2" t="s">
        <v>195</v>
      </c>
      <c r="C200" s="3">
        <v>95872</v>
      </c>
      <c r="D200" s="4">
        <v>2</v>
      </c>
      <c r="E200" s="4">
        <v>2</v>
      </c>
      <c r="F200" s="4">
        <v>2</v>
      </c>
      <c r="G200" s="4">
        <v>2</v>
      </c>
      <c r="H200" s="4">
        <v>3</v>
      </c>
      <c r="I200" s="4">
        <v>4</v>
      </c>
      <c r="J200" s="5">
        <v>0.5</v>
      </c>
      <c r="K200" s="2" t="s">
        <v>269</v>
      </c>
      <c r="L200" s="2" t="s">
        <v>199</v>
      </c>
      <c r="M200" s="2" t="s">
        <v>274</v>
      </c>
    </row>
    <row r="201" spans="1:13" x14ac:dyDescent="0.2">
      <c r="A201" s="2" t="s">
        <v>90</v>
      </c>
      <c r="B201" s="2" t="s">
        <v>195</v>
      </c>
      <c r="C201" s="3">
        <v>95872</v>
      </c>
      <c r="D201" s="4">
        <v>5</v>
      </c>
      <c r="E201" s="4">
        <v>4</v>
      </c>
      <c r="F201" s="4">
        <v>4</v>
      </c>
      <c r="G201" s="4">
        <v>4</v>
      </c>
      <c r="H201" s="4">
        <v>5</v>
      </c>
      <c r="I201" s="4">
        <v>4</v>
      </c>
      <c r="J201" s="5">
        <v>0.87</v>
      </c>
      <c r="K201" s="2" t="s">
        <v>269</v>
      </c>
      <c r="L201" s="2" t="s">
        <v>269</v>
      </c>
      <c r="M201" s="2" t="s">
        <v>277</v>
      </c>
    </row>
    <row r="202" spans="1:13" x14ac:dyDescent="0.2">
      <c r="A202" s="2" t="s">
        <v>73</v>
      </c>
      <c r="B202" s="2" t="s">
        <v>219</v>
      </c>
      <c r="C202" s="3">
        <v>280000</v>
      </c>
      <c r="D202" s="4">
        <v>4</v>
      </c>
      <c r="E202" s="4">
        <v>4</v>
      </c>
      <c r="F202" s="4">
        <v>4</v>
      </c>
      <c r="G202" s="4">
        <v>4</v>
      </c>
      <c r="H202" s="4">
        <v>4</v>
      </c>
      <c r="I202" s="4">
        <v>3</v>
      </c>
      <c r="J202" s="5">
        <v>0.77</v>
      </c>
      <c r="K202" s="2" t="s">
        <v>269</v>
      </c>
      <c r="L202" s="2" t="s">
        <v>199</v>
      </c>
      <c r="M202" s="2" t="s">
        <v>270</v>
      </c>
    </row>
    <row r="203" spans="1:13" x14ac:dyDescent="0.2">
      <c r="A203" s="2" t="s">
        <v>73</v>
      </c>
      <c r="B203" s="2" t="s">
        <v>219</v>
      </c>
      <c r="C203" s="3">
        <v>280000</v>
      </c>
      <c r="D203" s="4">
        <v>3</v>
      </c>
      <c r="E203" s="4">
        <v>2</v>
      </c>
      <c r="F203" s="4">
        <v>2</v>
      </c>
      <c r="G203" s="4">
        <v>3</v>
      </c>
      <c r="H203" s="4">
        <v>4</v>
      </c>
      <c r="I203" s="4">
        <v>3</v>
      </c>
      <c r="J203" s="5">
        <v>0.56999999999999995</v>
      </c>
      <c r="K203" s="2" t="s">
        <v>269</v>
      </c>
      <c r="L203" s="2" t="s">
        <v>199</v>
      </c>
      <c r="M203" s="2" t="s">
        <v>271</v>
      </c>
    </row>
    <row r="204" spans="1:13" x14ac:dyDescent="0.2">
      <c r="A204" s="2" t="s">
        <v>73</v>
      </c>
      <c r="B204" s="2" t="s">
        <v>219</v>
      </c>
      <c r="C204" s="3">
        <v>280000</v>
      </c>
      <c r="D204" s="4">
        <v>4</v>
      </c>
      <c r="E204" s="4">
        <v>3</v>
      </c>
      <c r="F204" s="4">
        <v>3</v>
      </c>
      <c r="G204" s="4">
        <v>4</v>
      </c>
      <c r="H204" s="4">
        <v>4</v>
      </c>
      <c r="I204" s="4">
        <v>4</v>
      </c>
      <c r="J204" s="5">
        <v>0.73</v>
      </c>
      <c r="K204" s="2" t="s">
        <v>269</v>
      </c>
      <c r="L204" s="2" t="s">
        <v>273</v>
      </c>
      <c r="M204" s="2" t="s">
        <v>272</v>
      </c>
    </row>
    <row r="205" spans="1:13" x14ac:dyDescent="0.2">
      <c r="A205" s="2" t="s">
        <v>73</v>
      </c>
      <c r="B205" s="2" t="s">
        <v>219</v>
      </c>
      <c r="C205" s="3">
        <v>280000</v>
      </c>
      <c r="D205" s="4">
        <v>4</v>
      </c>
      <c r="E205" s="4">
        <v>4</v>
      </c>
      <c r="F205" s="4">
        <v>4</v>
      </c>
      <c r="G205" s="4">
        <v>4</v>
      </c>
      <c r="H205" s="4">
        <v>4</v>
      </c>
      <c r="I205" s="4">
        <v>4</v>
      </c>
      <c r="J205" s="5">
        <v>0.8</v>
      </c>
      <c r="K205" s="2" t="s">
        <v>269</v>
      </c>
      <c r="L205" s="2" t="s">
        <v>269</v>
      </c>
      <c r="M205" s="2" t="s">
        <v>283</v>
      </c>
    </row>
    <row r="206" spans="1:13" x14ac:dyDescent="0.2">
      <c r="A206" s="2" t="s">
        <v>73</v>
      </c>
      <c r="B206" s="2" t="s">
        <v>219</v>
      </c>
      <c r="C206" s="3">
        <v>280000</v>
      </c>
      <c r="D206" s="4">
        <v>4</v>
      </c>
      <c r="E206" s="4">
        <v>3</v>
      </c>
      <c r="F206" s="4">
        <v>4</v>
      </c>
      <c r="G206" s="4">
        <v>3</v>
      </c>
      <c r="H206" s="4">
        <v>4</v>
      </c>
      <c r="I206" s="4">
        <v>3</v>
      </c>
      <c r="J206" s="5">
        <v>0.7</v>
      </c>
      <c r="K206" s="2" t="s">
        <v>269</v>
      </c>
      <c r="L206" s="2" t="s">
        <v>199</v>
      </c>
      <c r="M206" s="2" t="s">
        <v>274</v>
      </c>
    </row>
    <row r="207" spans="1:13" x14ac:dyDescent="0.2">
      <c r="A207" s="2" t="s">
        <v>73</v>
      </c>
      <c r="B207" s="2" t="s">
        <v>219</v>
      </c>
      <c r="C207" s="3">
        <v>280000</v>
      </c>
      <c r="D207" s="4">
        <v>4</v>
      </c>
      <c r="E207" s="4">
        <v>4</v>
      </c>
      <c r="F207" s="4">
        <v>5</v>
      </c>
      <c r="G207" s="4">
        <v>5</v>
      </c>
      <c r="H207" s="4">
        <v>5</v>
      </c>
      <c r="I207" s="4">
        <v>4</v>
      </c>
      <c r="J207" s="5">
        <v>0.9</v>
      </c>
      <c r="K207" s="2" t="s">
        <v>269</v>
      </c>
      <c r="L207" s="2" t="s">
        <v>199</v>
      </c>
      <c r="M207" s="2" t="s">
        <v>275</v>
      </c>
    </row>
    <row r="208" spans="1:13" x14ac:dyDescent="0.2">
      <c r="A208" s="2" t="s">
        <v>73</v>
      </c>
      <c r="B208" s="2" t="s">
        <v>219</v>
      </c>
      <c r="C208" s="3">
        <v>280000</v>
      </c>
      <c r="D208" s="4">
        <v>4</v>
      </c>
      <c r="E208" s="4">
        <v>4</v>
      </c>
      <c r="F208" s="4">
        <v>4</v>
      </c>
      <c r="G208" s="4">
        <v>5</v>
      </c>
      <c r="H208" s="4">
        <v>5</v>
      </c>
      <c r="I208" s="4">
        <v>5</v>
      </c>
      <c r="J208" s="5">
        <v>0.9</v>
      </c>
      <c r="K208" s="2" t="s">
        <v>269</v>
      </c>
      <c r="L208" s="2" t="s">
        <v>273</v>
      </c>
      <c r="M208" s="2" t="s">
        <v>276</v>
      </c>
    </row>
    <row r="209" spans="1:13" x14ac:dyDescent="0.2">
      <c r="A209" s="2" t="s">
        <v>73</v>
      </c>
      <c r="B209" s="2" t="s">
        <v>219</v>
      </c>
      <c r="C209" s="3">
        <v>280000</v>
      </c>
      <c r="D209" s="4">
        <v>4</v>
      </c>
      <c r="E209" s="4">
        <v>4</v>
      </c>
      <c r="F209" s="4">
        <v>4</v>
      </c>
      <c r="G209" s="4">
        <v>3</v>
      </c>
      <c r="H209" s="4">
        <v>5</v>
      </c>
      <c r="I209" s="4">
        <v>3</v>
      </c>
      <c r="J209" s="5">
        <v>0.77</v>
      </c>
      <c r="K209" s="2" t="s">
        <v>269</v>
      </c>
      <c r="L209" s="2" t="s">
        <v>273</v>
      </c>
      <c r="M209" s="2" t="s">
        <v>277</v>
      </c>
    </row>
    <row r="210" spans="1:13" x14ac:dyDescent="0.2">
      <c r="A210" s="2" t="s">
        <v>73</v>
      </c>
      <c r="B210" s="2" t="s">
        <v>219</v>
      </c>
      <c r="C210" s="3">
        <v>280000</v>
      </c>
      <c r="D210" s="4">
        <v>3</v>
      </c>
      <c r="E210" s="4">
        <v>4</v>
      </c>
      <c r="F210" s="4">
        <v>3</v>
      </c>
      <c r="G210" s="4">
        <v>4</v>
      </c>
      <c r="H210" s="4">
        <v>3</v>
      </c>
      <c r="I210" s="4">
        <v>4</v>
      </c>
      <c r="J210" s="5">
        <v>0.7</v>
      </c>
      <c r="K210" s="2" t="s">
        <v>269</v>
      </c>
      <c r="L210" s="2" t="s">
        <v>199</v>
      </c>
      <c r="M210" s="2" t="s">
        <v>278</v>
      </c>
    </row>
    <row r="211" spans="1:13" x14ac:dyDescent="0.2">
      <c r="A211" s="2" t="s">
        <v>73</v>
      </c>
      <c r="B211" s="2" t="s">
        <v>219</v>
      </c>
      <c r="C211" s="3">
        <v>280000</v>
      </c>
      <c r="D211" s="4">
        <v>5</v>
      </c>
      <c r="E211" s="4">
        <v>5</v>
      </c>
      <c r="F211" s="4">
        <v>5</v>
      </c>
      <c r="G211" s="4">
        <v>5</v>
      </c>
      <c r="H211" s="4">
        <v>5</v>
      </c>
      <c r="I211" s="4">
        <v>5</v>
      </c>
      <c r="J211" s="5">
        <v>1</v>
      </c>
      <c r="K211" s="2" t="s">
        <v>269</v>
      </c>
      <c r="L211" s="2" t="s">
        <v>199</v>
      </c>
      <c r="M211" s="2" t="s">
        <v>279</v>
      </c>
    </row>
    <row r="212" spans="1:13" x14ac:dyDescent="0.2">
      <c r="A212" s="2" t="s">
        <v>73</v>
      </c>
      <c r="B212" s="2" t="s">
        <v>219</v>
      </c>
      <c r="C212" s="3">
        <v>280000</v>
      </c>
      <c r="D212" s="4">
        <v>5</v>
      </c>
      <c r="E212" s="4">
        <v>5</v>
      </c>
      <c r="F212" s="4">
        <v>5</v>
      </c>
      <c r="G212" s="4">
        <v>5</v>
      </c>
      <c r="H212" s="4">
        <v>5</v>
      </c>
      <c r="I212" s="4">
        <v>3</v>
      </c>
      <c r="J212" s="5">
        <v>0.93</v>
      </c>
      <c r="K212" s="2" t="s">
        <v>269</v>
      </c>
      <c r="L212" s="2" t="s">
        <v>273</v>
      </c>
      <c r="M212" s="2" t="s">
        <v>280</v>
      </c>
    </row>
    <row r="213" spans="1:13" x14ac:dyDescent="0.2">
      <c r="A213" s="2" t="s">
        <v>73</v>
      </c>
      <c r="B213" s="2" t="s">
        <v>219</v>
      </c>
      <c r="C213" s="3">
        <v>280000</v>
      </c>
      <c r="D213" s="4">
        <v>5</v>
      </c>
      <c r="E213" s="4">
        <v>5</v>
      </c>
      <c r="F213" s="4">
        <v>5</v>
      </c>
      <c r="G213" s="4">
        <v>4</v>
      </c>
      <c r="H213" s="4">
        <v>5</v>
      </c>
      <c r="I213" s="4">
        <v>4</v>
      </c>
      <c r="J213" s="5">
        <v>0.93</v>
      </c>
      <c r="K213" s="2" t="s">
        <v>269</v>
      </c>
      <c r="L213" s="2" t="s">
        <v>199</v>
      </c>
      <c r="M213" s="2" t="s">
        <v>281</v>
      </c>
    </row>
    <row r="214" spans="1:13" x14ac:dyDescent="0.2">
      <c r="A214" s="2" t="s">
        <v>73</v>
      </c>
      <c r="B214" s="2" t="s">
        <v>219</v>
      </c>
      <c r="C214" s="3">
        <v>280000</v>
      </c>
      <c r="D214" s="4">
        <v>5</v>
      </c>
      <c r="E214" s="4">
        <v>4</v>
      </c>
      <c r="F214" s="4">
        <v>5</v>
      </c>
      <c r="G214" s="4">
        <v>5</v>
      </c>
      <c r="H214" s="4">
        <v>5</v>
      </c>
      <c r="I214" s="4">
        <v>5</v>
      </c>
      <c r="J214" s="5">
        <v>0.97</v>
      </c>
      <c r="K214" s="2" t="s">
        <v>269</v>
      </c>
      <c r="L214" s="2" t="s">
        <v>269</v>
      </c>
      <c r="M214" s="2" t="s">
        <v>285</v>
      </c>
    </row>
    <row r="215" spans="1:13" x14ac:dyDescent="0.2">
      <c r="A215" s="2" t="s">
        <v>55</v>
      </c>
      <c r="B215" s="2" t="s">
        <v>248</v>
      </c>
      <c r="C215" s="3">
        <v>311460</v>
      </c>
      <c r="D215" s="4">
        <v>4</v>
      </c>
      <c r="E215" s="4">
        <v>4</v>
      </c>
      <c r="F215" s="4">
        <v>4</v>
      </c>
      <c r="G215" s="4">
        <v>4</v>
      </c>
      <c r="H215" s="4">
        <v>5</v>
      </c>
      <c r="I215" s="4">
        <v>4</v>
      </c>
      <c r="J215" s="5">
        <v>0.83</v>
      </c>
      <c r="K215" s="2" t="s">
        <v>269</v>
      </c>
      <c r="L215" s="2" t="s">
        <v>199</v>
      </c>
      <c r="M215" s="2" t="s">
        <v>282</v>
      </c>
    </row>
    <row r="216" spans="1:13" x14ac:dyDescent="0.2">
      <c r="A216" s="2" t="s">
        <v>55</v>
      </c>
      <c r="B216" s="2" t="s">
        <v>248</v>
      </c>
      <c r="C216" s="3">
        <v>311460</v>
      </c>
      <c r="D216" s="4">
        <v>5</v>
      </c>
      <c r="E216" s="4">
        <v>4</v>
      </c>
      <c r="F216" s="4">
        <v>5</v>
      </c>
      <c r="G216" s="4">
        <v>4</v>
      </c>
      <c r="H216" s="4">
        <v>5</v>
      </c>
      <c r="I216" s="4">
        <v>4</v>
      </c>
      <c r="J216" s="5">
        <v>0.9</v>
      </c>
      <c r="K216" s="2" t="s">
        <v>269</v>
      </c>
      <c r="L216" s="2" t="s">
        <v>199</v>
      </c>
      <c r="M216" s="2" t="s">
        <v>270</v>
      </c>
    </row>
    <row r="217" spans="1:13" x14ac:dyDescent="0.2">
      <c r="A217" s="2" t="s">
        <v>55</v>
      </c>
      <c r="B217" s="2" t="s">
        <v>248</v>
      </c>
      <c r="C217" s="3">
        <v>311460</v>
      </c>
      <c r="D217" s="4">
        <v>3</v>
      </c>
      <c r="E217" s="4">
        <v>3</v>
      </c>
      <c r="F217" s="4">
        <v>3</v>
      </c>
      <c r="G217" s="4">
        <v>3</v>
      </c>
      <c r="H217" s="4">
        <v>5</v>
      </c>
      <c r="I217" s="4">
        <v>3</v>
      </c>
      <c r="J217" s="5">
        <v>0.67</v>
      </c>
      <c r="K217" s="2" t="s">
        <v>269</v>
      </c>
      <c r="L217" s="2" t="s">
        <v>199</v>
      </c>
      <c r="M217" s="2" t="s">
        <v>271</v>
      </c>
    </row>
    <row r="218" spans="1:13" x14ac:dyDescent="0.2">
      <c r="A218" s="2" t="s">
        <v>55</v>
      </c>
      <c r="B218" s="2" t="s">
        <v>248</v>
      </c>
      <c r="C218" s="3">
        <v>311460</v>
      </c>
      <c r="D218" s="4">
        <v>5</v>
      </c>
      <c r="E218" s="4">
        <v>5</v>
      </c>
      <c r="F218" s="4">
        <v>4</v>
      </c>
      <c r="G218" s="4">
        <v>5</v>
      </c>
      <c r="H218" s="4">
        <v>5</v>
      </c>
      <c r="I218" s="4">
        <v>5</v>
      </c>
      <c r="J218" s="5">
        <v>0.97</v>
      </c>
      <c r="K218" s="2" t="s">
        <v>269</v>
      </c>
      <c r="L218" s="2" t="s">
        <v>199</v>
      </c>
      <c r="M218" s="2" t="s">
        <v>272</v>
      </c>
    </row>
    <row r="219" spans="1:13" x14ac:dyDescent="0.2">
      <c r="A219" s="2" t="s">
        <v>55</v>
      </c>
      <c r="B219" s="2" t="s">
        <v>248</v>
      </c>
      <c r="C219" s="3">
        <v>311460</v>
      </c>
      <c r="D219" s="4">
        <v>4</v>
      </c>
      <c r="E219" s="4">
        <v>4</v>
      </c>
      <c r="F219" s="4">
        <v>4</v>
      </c>
      <c r="G219" s="4">
        <v>4</v>
      </c>
      <c r="H219" s="4">
        <v>5</v>
      </c>
      <c r="I219" s="4">
        <v>4</v>
      </c>
      <c r="J219" s="5">
        <v>0.83</v>
      </c>
      <c r="K219" s="2" t="s">
        <v>269</v>
      </c>
      <c r="L219" s="2" t="s">
        <v>199</v>
      </c>
      <c r="M219" s="2" t="s">
        <v>283</v>
      </c>
    </row>
    <row r="220" spans="1:13" x14ac:dyDescent="0.2">
      <c r="A220" s="2" t="s">
        <v>55</v>
      </c>
      <c r="B220" s="2" t="s">
        <v>248</v>
      </c>
      <c r="C220" s="3">
        <v>311460</v>
      </c>
      <c r="D220" s="4">
        <v>5</v>
      </c>
      <c r="E220" s="4">
        <v>4</v>
      </c>
      <c r="F220" s="4">
        <v>4</v>
      </c>
      <c r="G220" s="4">
        <v>3</v>
      </c>
      <c r="H220" s="4">
        <v>5</v>
      </c>
      <c r="I220" s="4">
        <v>5</v>
      </c>
      <c r="J220" s="5">
        <v>0.87</v>
      </c>
      <c r="K220" s="2" t="s">
        <v>269</v>
      </c>
      <c r="L220" s="2" t="s">
        <v>199</v>
      </c>
      <c r="M220" s="2" t="s">
        <v>284</v>
      </c>
    </row>
    <row r="221" spans="1:13" x14ac:dyDescent="0.2">
      <c r="A221" s="2" t="s">
        <v>55</v>
      </c>
      <c r="B221" s="2" t="s">
        <v>248</v>
      </c>
      <c r="C221" s="3">
        <v>311460</v>
      </c>
      <c r="D221" s="4">
        <v>4</v>
      </c>
      <c r="E221" s="4">
        <v>4</v>
      </c>
      <c r="F221" s="4">
        <v>4</v>
      </c>
      <c r="G221" s="4">
        <v>4</v>
      </c>
      <c r="H221" s="4">
        <v>5</v>
      </c>
      <c r="I221" s="4">
        <v>4</v>
      </c>
      <c r="J221" s="5">
        <v>0.83</v>
      </c>
      <c r="K221" s="2" t="s">
        <v>269</v>
      </c>
      <c r="L221" s="2" t="s">
        <v>199</v>
      </c>
      <c r="M221" s="2" t="s">
        <v>274</v>
      </c>
    </row>
    <row r="222" spans="1:13" x14ac:dyDescent="0.2">
      <c r="A222" s="2" t="s">
        <v>55</v>
      </c>
      <c r="B222" s="2" t="s">
        <v>248</v>
      </c>
      <c r="C222" s="3">
        <v>311460</v>
      </c>
      <c r="D222" s="4">
        <v>5</v>
      </c>
      <c r="E222" s="4">
        <v>5</v>
      </c>
      <c r="F222" s="4">
        <v>5</v>
      </c>
      <c r="G222" s="4">
        <v>5</v>
      </c>
      <c r="H222" s="4">
        <v>5</v>
      </c>
      <c r="I222" s="4">
        <v>5</v>
      </c>
      <c r="J222" s="5">
        <v>1</v>
      </c>
      <c r="K222" s="2" t="s">
        <v>269</v>
      </c>
      <c r="L222" s="2" t="s">
        <v>269</v>
      </c>
      <c r="M222" s="2" t="s">
        <v>276</v>
      </c>
    </row>
    <row r="223" spans="1:13" x14ac:dyDescent="0.2">
      <c r="A223" s="2" t="s">
        <v>55</v>
      </c>
      <c r="B223" s="2" t="s">
        <v>248</v>
      </c>
      <c r="C223" s="3">
        <v>311460</v>
      </c>
      <c r="D223" s="4">
        <v>5</v>
      </c>
      <c r="E223" s="4">
        <v>5</v>
      </c>
      <c r="F223" s="4">
        <v>5</v>
      </c>
      <c r="G223" s="4">
        <v>4</v>
      </c>
      <c r="H223" s="4">
        <v>5</v>
      </c>
      <c r="I223" s="4">
        <v>4</v>
      </c>
      <c r="J223" s="5">
        <v>0.93</v>
      </c>
      <c r="K223" s="2" t="s">
        <v>269</v>
      </c>
      <c r="L223" s="2" t="s">
        <v>269</v>
      </c>
      <c r="M223" s="2" t="s">
        <v>277</v>
      </c>
    </row>
    <row r="224" spans="1:13" x14ac:dyDescent="0.2">
      <c r="A224" s="2" t="s">
        <v>55</v>
      </c>
      <c r="B224" s="2" t="s">
        <v>248</v>
      </c>
      <c r="C224" s="3">
        <v>311460</v>
      </c>
      <c r="D224" s="4">
        <v>5</v>
      </c>
      <c r="E224" s="4">
        <v>4</v>
      </c>
      <c r="F224" s="4">
        <v>3</v>
      </c>
      <c r="G224" s="4">
        <v>4</v>
      </c>
      <c r="H224" s="4">
        <v>5</v>
      </c>
      <c r="I224" s="4">
        <v>4</v>
      </c>
      <c r="J224" s="5">
        <v>0.83</v>
      </c>
      <c r="K224" s="2" t="s">
        <v>269</v>
      </c>
      <c r="L224" s="2" t="s">
        <v>199</v>
      </c>
      <c r="M224" s="2" t="s">
        <v>278</v>
      </c>
    </row>
    <row r="225" spans="1:13" x14ac:dyDescent="0.2">
      <c r="A225" s="2" t="s">
        <v>55</v>
      </c>
      <c r="B225" s="2" t="s">
        <v>248</v>
      </c>
      <c r="C225" s="3">
        <v>311460</v>
      </c>
      <c r="D225" s="4">
        <v>5</v>
      </c>
      <c r="E225" s="4">
        <v>5</v>
      </c>
      <c r="F225" s="4">
        <v>5</v>
      </c>
      <c r="G225" s="4">
        <v>5</v>
      </c>
      <c r="H225" s="4">
        <v>5</v>
      </c>
      <c r="I225" s="4">
        <v>5</v>
      </c>
      <c r="J225" s="5">
        <v>1</v>
      </c>
      <c r="K225" s="2" t="s">
        <v>269</v>
      </c>
      <c r="L225" s="2" t="s">
        <v>199</v>
      </c>
      <c r="M225" s="2" t="s">
        <v>279</v>
      </c>
    </row>
    <row r="226" spans="1:13" x14ac:dyDescent="0.2">
      <c r="A226" s="2" t="s">
        <v>55</v>
      </c>
      <c r="B226" s="2" t="s">
        <v>248</v>
      </c>
      <c r="C226" s="3">
        <v>311460</v>
      </c>
      <c r="D226" s="4">
        <v>4</v>
      </c>
      <c r="E226" s="4">
        <v>5</v>
      </c>
      <c r="F226" s="4">
        <v>4</v>
      </c>
      <c r="G226" s="4">
        <v>4</v>
      </c>
      <c r="H226" s="4">
        <v>5</v>
      </c>
      <c r="I226" s="4">
        <v>3</v>
      </c>
      <c r="J226" s="5">
        <v>0.83</v>
      </c>
      <c r="K226" s="2" t="s">
        <v>269</v>
      </c>
      <c r="L226" s="2" t="s">
        <v>273</v>
      </c>
      <c r="M226" s="2" t="s">
        <v>280</v>
      </c>
    </row>
    <row r="227" spans="1:13" x14ac:dyDescent="0.2">
      <c r="A227" s="2" t="s">
        <v>55</v>
      </c>
      <c r="B227" s="2" t="s">
        <v>248</v>
      </c>
      <c r="C227" s="3">
        <v>311460</v>
      </c>
      <c r="D227" s="4">
        <v>5</v>
      </c>
      <c r="E227" s="4">
        <v>5</v>
      </c>
      <c r="F227" s="4">
        <v>5</v>
      </c>
      <c r="G227" s="4">
        <v>4</v>
      </c>
      <c r="H227" s="4">
        <v>5</v>
      </c>
      <c r="I227" s="4">
        <v>4</v>
      </c>
      <c r="J227" s="5">
        <v>0.93</v>
      </c>
      <c r="K227" s="2" t="s">
        <v>269</v>
      </c>
      <c r="L227" s="2" t="s">
        <v>199</v>
      </c>
      <c r="M227" s="2" t="s">
        <v>281</v>
      </c>
    </row>
    <row r="228" spans="1:13" x14ac:dyDescent="0.2">
      <c r="A228" s="2" t="s">
        <v>55</v>
      </c>
      <c r="B228" s="2" t="s">
        <v>248</v>
      </c>
      <c r="C228" s="3">
        <v>311460</v>
      </c>
      <c r="D228" s="4">
        <v>4</v>
      </c>
      <c r="E228" s="4">
        <v>4</v>
      </c>
      <c r="F228" s="4">
        <v>5</v>
      </c>
      <c r="G228" s="4">
        <v>4</v>
      </c>
      <c r="H228" s="4">
        <v>5</v>
      </c>
      <c r="I228" s="4">
        <v>4</v>
      </c>
      <c r="J228" s="5">
        <v>0.87</v>
      </c>
      <c r="K228" s="2" t="s">
        <v>269</v>
      </c>
      <c r="L228" s="2" t="s">
        <v>199</v>
      </c>
      <c r="M228" s="2" t="s">
        <v>285</v>
      </c>
    </row>
    <row r="229" spans="1:13" x14ac:dyDescent="0.2">
      <c r="A229" s="2" t="s">
        <v>76</v>
      </c>
      <c r="B229" s="2" t="s">
        <v>225</v>
      </c>
      <c r="C229" s="3">
        <v>5000</v>
      </c>
      <c r="D229" s="4">
        <v>5</v>
      </c>
      <c r="E229" s="4">
        <v>4</v>
      </c>
      <c r="F229" s="4">
        <v>4</v>
      </c>
      <c r="G229" s="4">
        <v>5</v>
      </c>
      <c r="H229" s="4">
        <v>5</v>
      </c>
      <c r="I229" s="4">
        <v>4</v>
      </c>
      <c r="J229" s="5">
        <v>0.9</v>
      </c>
      <c r="K229" s="2" t="s">
        <v>269</v>
      </c>
      <c r="L229" s="2" t="s">
        <v>199</v>
      </c>
      <c r="M229" s="2" t="s">
        <v>282</v>
      </c>
    </row>
    <row r="230" spans="1:13" x14ac:dyDescent="0.2">
      <c r="A230" s="2" t="s">
        <v>76</v>
      </c>
      <c r="B230" s="2" t="s">
        <v>225</v>
      </c>
      <c r="C230" s="3">
        <v>5000</v>
      </c>
      <c r="D230" s="4">
        <v>4</v>
      </c>
      <c r="E230" s="4">
        <v>4</v>
      </c>
      <c r="F230" s="4">
        <v>5</v>
      </c>
      <c r="G230" s="4">
        <v>5</v>
      </c>
      <c r="H230" s="4">
        <v>5</v>
      </c>
      <c r="I230" s="4">
        <v>5</v>
      </c>
      <c r="J230" s="5">
        <v>0.93</v>
      </c>
      <c r="K230" s="2" t="s">
        <v>269</v>
      </c>
      <c r="L230" s="2" t="s">
        <v>269</v>
      </c>
      <c r="M230" s="2" t="s">
        <v>270</v>
      </c>
    </row>
    <row r="231" spans="1:13" x14ac:dyDescent="0.2">
      <c r="A231" s="2" t="s">
        <v>76</v>
      </c>
      <c r="B231" s="2" t="s">
        <v>225</v>
      </c>
      <c r="C231" s="3">
        <v>5000</v>
      </c>
      <c r="D231" s="4">
        <v>5</v>
      </c>
      <c r="E231" s="4">
        <v>5</v>
      </c>
      <c r="F231" s="4">
        <v>5</v>
      </c>
      <c r="G231" s="4">
        <v>4</v>
      </c>
      <c r="H231" s="4">
        <v>4</v>
      </c>
      <c r="I231" s="4">
        <v>4</v>
      </c>
      <c r="J231" s="5">
        <v>0.9</v>
      </c>
      <c r="K231" s="2" t="s">
        <v>269</v>
      </c>
      <c r="L231" s="2" t="s">
        <v>269</v>
      </c>
      <c r="M231" s="2" t="s">
        <v>283</v>
      </c>
    </row>
    <row r="232" spans="1:13" x14ac:dyDescent="0.2">
      <c r="A232" s="2" t="s">
        <v>76</v>
      </c>
      <c r="B232" s="2" t="s">
        <v>225</v>
      </c>
      <c r="C232" s="3">
        <v>5000</v>
      </c>
      <c r="D232" s="4">
        <v>4</v>
      </c>
      <c r="E232" s="4">
        <v>4</v>
      </c>
      <c r="F232" s="4">
        <v>4</v>
      </c>
      <c r="G232" s="4">
        <v>4</v>
      </c>
      <c r="H232" s="4">
        <v>4</v>
      </c>
      <c r="I232" s="4">
        <v>4</v>
      </c>
      <c r="J232" s="5">
        <v>0.8</v>
      </c>
      <c r="K232" s="2" t="s">
        <v>269</v>
      </c>
      <c r="L232" s="2" t="s">
        <v>199</v>
      </c>
      <c r="M232" s="2" t="s">
        <v>274</v>
      </c>
    </row>
    <row r="233" spans="1:13" x14ac:dyDescent="0.2">
      <c r="A233" s="2" t="s">
        <v>76</v>
      </c>
      <c r="B233" s="2" t="s">
        <v>225</v>
      </c>
      <c r="C233" s="3">
        <v>5000</v>
      </c>
      <c r="D233" s="4">
        <v>4</v>
      </c>
      <c r="E233" s="4">
        <v>4</v>
      </c>
      <c r="F233" s="4">
        <v>3</v>
      </c>
      <c r="G233" s="4">
        <v>4</v>
      </c>
      <c r="H233" s="4">
        <v>5</v>
      </c>
      <c r="I233" s="4">
        <v>4</v>
      </c>
      <c r="J233" s="5">
        <v>0.8</v>
      </c>
      <c r="K233" s="2" t="s">
        <v>269</v>
      </c>
      <c r="L233" s="2" t="s">
        <v>199</v>
      </c>
      <c r="M233" s="2" t="s">
        <v>277</v>
      </c>
    </row>
    <row r="234" spans="1:13" x14ac:dyDescent="0.2">
      <c r="A234" s="2" t="s">
        <v>76</v>
      </c>
      <c r="B234" s="2" t="s">
        <v>225</v>
      </c>
      <c r="C234" s="3">
        <v>5000</v>
      </c>
      <c r="D234" s="4">
        <v>5</v>
      </c>
      <c r="E234" s="4">
        <v>5</v>
      </c>
      <c r="F234" s="4">
        <v>5</v>
      </c>
      <c r="G234" s="4">
        <v>5</v>
      </c>
      <c r="H234" s="4">
        <v>5</v>
      </c>
      <c r="I234" s="4">
        <v>5</v>
      </c>
      <c r="J234" s="5">
        <v>1</v>
      </c>
      <c r="K234" s="2" t="s">
        <v>269</v>
      </c>
      <c r="L234" s="2" t="s">
        <v>199</v>
      </c>
      <c r="M234" s="2" t="s">
        <v>280</v>
      </c>
    </row>
    <row r="235" spans="1:13" x14ac:dyDescent="0.2">
      <c r="A235" s="2" t="s">
        <v>76</v>
      </c>
      <c r="B235" s="2" t="s">
        <v>225</v>
      </c>
      <c r="C235" s="3">
        <v>5000</v>
      </c>
      <c r="D235" s="4">
        <v>4</v>
      </c>
      <c r="E235" s="4">
        <v>5</v>
      </c>
      <c r="F235" s="4">
        <v>4</v>
      </c>
      <c r="G235" s="4">
        <v>4</v>
      </c>
      <c r="H235" s="4">
        <v>4</v>
      </c>
      <c r="I235" s="4">
        <v>4</v>
      </c>
      <c r="J235" s="5">
        <v>0.83</v>
      </c>
      <c r="K235" s="2" t="s">
        <v>269</v>
      </c>
      <c r="L235" s="2" t="s">
        <v>273</v>
      </c>
      <c r="M235" s="2" t="s">
        <v>285</v>
      </c>
    </row>
    <row r="236" spans="1:13" x14ac:dyDescent="0.2">
      <c r="A236" s="2" t="s">
        <v>71</v>
      </c>
      <c r="B236" s="2" t="s">
        <v>228</v>
      </c>
      <c r="C236" s="3">
        <v>86000</v>
      </c>
      <c r="D236" s="4">
        <v>5</v>
      </c>
      <c r="E236" s="4">
        <v>4</v>
      </c>
      <c r="F236" s="4">
        <v>4</v>
      </c>
      <c r="G236" s="4">
        <v>4</v>
      </c>
      <c r="H236" s="4">
        <v>4</v>
      </c>
      <c r="I236" s="4">
        <v>4</v>
      </c>
      <c r="J236" s="5">
        <v>0.83</v>
      </c>
      <c r="K236" s="2" t="s">
        <v>269</v>
      </c>
      <c r="L236" s="2" t="s">
        <v>199</v>
      </c>
      <c r="M236" s="2" t="s">
        <v>282</v>
      </c>
    </row>
    <row r="237" spans="1:13" x14ac:dyDescent="0.2">
      <c r="A237" s="2" t="s">
        <v>71</v>
      </c>
      <c r="B237" s="2" t="s">
        <v>228</v>
      </c>
      <c r="C237" s="3">
        <v>86000</v>
      </c>
      <c r="D237" s="4">
        <v>4</v>
      </c>
      <c r="E237" s="4">
        <v>4</v>
      </c>
      <c r="F237" s="4">
        <v>4</v>
      </c>
      <c r="G237" s="4">
        <v>4</v>
      </c>
      <c r="H237" s="4">
        <v>4</v>
      </c>
      <c r="I237" s="4">
        <v>3</v>
      </c>
      <c r="J237" s="5">
        <v>0.77</v>
      </c>
      <c r="K237" s="2" t="s">
        <v>269</v>
      </c>
      <c r="L237" s="2" t="s">
        <v>199</v>
      </c>
      <c r="M237" s="2" t="s">
        <v>270</v>
      </c>
    </row>
    <row r="238" spans="1:13" x14ac:dyDescent="0.2">
      <c r="A238" s="2" t="s">
        <v>71</v>
      </c>
      <c r="B238" s="2" t="s">
        <v>228</v>
      </c>
      <c r="C238" s="3">
        <v>86000</v>
      </c>
      <c r="D238" s="4">
        <v>5</v>
      </c>
      <c r="E238" s="4">
        <v>4</v>
      </c>
      <c r="F238" s="4">
        <v>4</v>
      </c>
      <c r="G238" s="4">
        <v>4</v>
      </c>
      <c r="H238" s="4">
        <v>3</v>
      </c>
      <c r="I238" s="4">
        <v>4</v>
      </c>
      <c r="J238" s="5">
        <v>0.8</v>
      </c>
      <c r="K238" s="2" t="s">
        <v>269</v>
      </c>
      <c r="L238" s="2" t="s">
        <v>199</v>
      </c>
      <c r="M238" s="2" t="s">
        <v>271</v>
      </c>
    </row>
    <row r="239" spans="1:13" x14ac:dyDescent="0.2">
      <c r="A239" s="2" t="s">
        <v>71</v>
      </c>
      <c r="B239" s="2" t="s">
        <v>228</v>
      </c>
      <c r="C239" s="3">
        <v>86000</v>
      </c>
      <c r="D239" s="4">
        <v>4</v>
      </c>
      <c r="E239" s="4">
        <v>4</v>
      </c>
      <c r="F239" s="4">
        <v>4</v>
      </c>
      <c r="G239" s="4">
        <v>5</v>
      </c>
      <c r="H239" s="4">
        <v>3</v>
      </c>
      <c r="I239" s="4">
        <v>4</v>
      </c>
      <c r="J239" s="5">
        <v>0.8</v>
      </c>
      <c r="K239" s="2" t="s">
        <v>269</v>
      </c>
      <c r="L239" s="2" t="s">
        <v>273</v>
      </c>
      <c r="M239" s="2" t="s">
        <v>272</v>
      </c>
    </row>
    <row r="240" spans="1:13" x14ac:dyDescent="0.2">
      <c r="A240" s="2" t="s">
        <v>71</v>
      </c>
      <c r="B240" s="2" t="s">
        <v>228</v>
      </c>
      <c r="C240" s="3">
        <v>86000</v>
      </c>
      <c r="D240" s="4">
        <v>4</v>
      </c>
      <c r="E240" s="4">
        <v>3</v>
      </c>
      <c r="F240" s="4">
        <v>3</v>
      </c>
      <c r="G240" s="4">
        <v>4</v>
      </c>
      <c r="H240" s="4">
        <v>3</v>
      </c>
      <c r="I240" s="4">
        <v>4</v>
      </c>
      <c r="J240" s="5">
        <v>0.7</v>
      </c>
      <c r="K240" s="2" t="s">
        <v>269</v>
      </c>
      <c r="L240" s="2" t="s">
        <v>199</v>
      </c>
      <c r="M240" s="2" t="s">
        <v>284</v>
      </c>
    </row>
    <row r="241" spans="1:13" x14ac:dyDescent="0.2">
      <c r="A241" s="2" t="s">
        <v>71</v>
      </c>
      <c r="B241" s="2" t="s">
        <v>228</v>
      </c>
      <c r="C241" s="3">
        <v>86000</v>
      </c>
      <c r="D241" s="4">
        <v>4</v>
      </c>
      <c r="E241" s="4">
        <v>3</v>
      </c>
      <c r="F241" s="4">
        <v>4</v>
      </c>
      <c r="G241" s="4">
        <v>4</v>
      </c>
      <c r="H241" s="4">
        <v>4</v>
      </c>
      <c r="I241" s="4">
        <v>4</v>
      </c>
      <c r="J241" s="5">
        <v>0.77</v>
      </c>
      <c r="K241" s="2" t="s">
        <v>269</v>
      </c>
      <c r="L241" s="2" t="s">
        <v>199</v>
      </c>
      <c r="M241" s="2" t="s">
        <v>274</v>
      </c>
    </row>
    <row r="242" spans="1:13" x14ac:dyDescent="0.2">
      <c r="A242" s="2" t="s">
        <v>71</v>
      </c>
      <c r="B242" s="2" t="s">
        <v>228</v>
      </c>
      <c r="C242" s="3">
        <v>86000</v>
      </c>
      <c r="D242" s="4">
        <v>5</v>
      </c>
      <c r="E242" s="4">
        <v>5</v>
      </c>
      <c r="F242" s="4">
        <v>4</v>
      </c>
      <c r="G242" s="4">
        <v>5</v>
      </c>
      <c r="H242" s="4">
        <v>4</v>
      </c>
      <c r="I242" s="4">
        <v>5</v>
      </c>
      <c r="J242" s="5">
        <v>0.93</v>
      </c>
      <c r="K242" s="2" t="s">
        <v>269</v>
      </c>
      <c r="L242" s="2" t="s">
        <v>199</v>
      </c>
      <c r="M242" s="2" t="s">
        <v>275</v>
      </c>
    </row>
    <row r="243" spans="1:13" x14ac:dyDescent="0.2">
      <c r="A243" s="2" t="s">
        <v>71</v>
      </c>
      <c r="B243" s="2" t="s">
        <v>228</v>
      </c>
      <c r="C243" s="3">
        <v>86000</v>
      </c>
      <c r="D243" s="4">
        <v>5</v>
      </c>
      <c r="E243" s="4">
        <v>5</v>
      </c>
      <c r="F243" s="4">
        <v>5</v>
      </c>
      <c r="G243" s="4">
        <v>5</v>
      </c>
      <c r="H243" s="4">
        <v>3</v>
      </c>
      <c r="I243" s="4">
        <v>5</v>
      </c>
      <c r="J243" s="5">
        <v>0.93</v>
      </c>
      <c r="K243" s="2" t="s">
        <v>269</v>
      </c>
      <c r="L243" s="2" t="s">
        <v>199</v>
      </c>
      <c r="M243" s="2" t="s">
        <v>276</v>
      </c>
    </row>
    <row r="244" spans="1:13" x14ac:dyDescent="0.2">
      <c r="A244" s="2" t="s">
        <v>71</v>
      </c>
      <c r="B244" s="2" t="s">
        <v>228</v>
      </c>
      <c r="C244" s="3">
        <v>86000</v>
      </c>
      <c r="D244" s="4">
        <v>4</v>
      </c>
      <c r="E244" s="4">
        <v>3</v>
      </c>
      <c r="F244" s="4">
        <v>4</v>
      </c>
      <c r="G244" s="4">
        <v>4</v>
      </c>
      <c r="H244" s="4">
        <v>2</v>
      </c>
      <c r="I244" s="4">
        <v>3</v>
      </c>
      <c r="J244" s="5">
        <v>0.67</v>
      </c>
      <c r="K244" s="2" t="s">
        <v>269</v>
      </c>
      <c r="L244" s="2" t="s">
        <v>273</v>
      </c>
      <c r="M244" s="2" t="s">
        <v>277</v>
      </c>
    </row>
    <row r="245" spans="1:13" x14ac:dyDescent="0.2">
      <c r="A245" s="2" t="s">
        <v>71</v>
      </c>
      <c r="B245" s="2" t="s">
        <v>228</v>
      </c>
      <c r="C245" s="3">
        <v>86000</v>
      </c>
      <c r="D245" s="4">
        <v>5</v>
      </c>
      <c r="E245" s="4">
        <v>5</v>
      </c>
      <c r="F245" s="4">
        <v>5</v>
      </c>
      <c r="G245" s="4">
        <v>5</v>
      </c>
      <c r="H245" s="4">
        <v>5</v>
      </c>
      <c r="I245" s="4">
        <v>5</v>
      </c>
      <c r="J245" s="5">
        <v>1</v>
      </c>
      <c r="K245" s="2" t="s">
        <v>269</v>
      </c>
      <c r="L245" s="2" t="s">
        <v>199</v>
      </c>
      <c r="M245" s="2" t="s">
        <v>279</v>
      </c>
    </row>
    <row r="246" spans="1:13" x14ac:dyDescent="0.2">
      <c r="A246" s="2" t="s">
        <v>71</v>
      </c>
      <c r="B246" s="2" t="s">
        <v>228</v>
      </c>
      <c r="C246" s="3">
        <v>86000</v>
      </c>
      <c r="D246" s="4">
        <v>5</v>
      </c>
      <c r="E246" s="4">
        <v>5</v>
      </c>
      <c r="F246" s="4">
        <v>5</v>
      </c>
      <c r="G246" s="4">
        <v>5</v>
      </c>
      <c r="H246" s="4">
        <v>5</v>
      </c>
      <c r="I246" s="4">
        <v>5</v>
      </c>
      <c r="J246" s="5">
        <v>1</v>
      </c>
      <c r="K246" s="2" t="s">
        <v>269</v>
      </c>
      <c r="L246" s="2" t="s">
        <v>199</v>
      </c>
      <c r="M246" s="2" t="s">
        <v>280</v>
      </c>
    </row>
    <row r="247" spans="1:13" x14ac:dyDescent="0.2">
      <c r="A247" s="2" t="s">
        <v>71</v>
      </c>
      <c r="B247" s="2" t="s">
        <v>228</v>
      </c>
      <c r="C247" s="3">
        <v>86000</v>
      </c>
      <c r="D247" s="4">
        <v>5</v>
      </c>
      <c r="E247" s="4">
        <v>5</v>
      </c>
      <c r="F247" s="4">
        <v>4</v>
      </c>
      <c r="G247" s="4">
        <v>5</v>
      </c>
      <c r="H247" s="4">
        <v>3</v>
      </c>
      <c r="I247" s="4">
        <v>4</v>
      </c>
      <c r="J247" s="5">
        <v>0.87</v>
      </c>
      <c r="K247" s="2" t="s">
        <v>269</v>
      </c>
      <c r="L247" s="2" t="s">
        <v>199</v>
      </c>
      <c r="M247" s="2" t="s">
        <v>281</v>
      </c>
    </row>
    <row r="248" spans="1:13" x14ac:dyDescent="0.2">
      <c r="A248" s="2" t="s">
        <v>71</v>
      </c>
      <c r="B248" s="2" t="s">
        <v>228</v>
      </c>
      <c r="C248" s="3">
        <v>86000</v>
      </c>
      <c r="D248" s="4">
        <v>5</v>
      </c>
      <c r="E248" s="4">
        <v>5</v>
      </c>
      <c r="F248" s="4">
        <v>4</v>
      </c>
      <c r="G248" s="4">
        <v>5</v>
      </c>
      <c r="H248" s="4">
        <v>4</v>
      </c>
      <c r="I248" s="4">
        <v>5</v>
      </c>
      <c r="J248" s="5">
        <v>0.93</v>
      </c>
      <c r="K248" s="2" t="s">
        <v>269</v>
      </c>
      <c r="L248" s="2" t="s">
        <v>199</v>
      </c>
      <c r="M248" s="2" t="s">
        <v>285</v>
      </c>
    </row>
    <row r="249" spans="1:13" x14ac:dyDescent="0.2">
      <c r="A249" s="2" t="s">
        <v>86</v>
      </c>
      <c r="B249" s="2" t="s">
        <v>188</v>
      </c>
      <c r="C249" s="3">
        <v>99380</v>
      </c>
      <c r="D249" s="4">
        <v>4</v>
      </c>
      <c r="E249" s="4">
        <v>3</v>
      </c>
      <c r="F249" s="4">
        <v>3</v>
      </c>
      <c r="G249" s="4">
        <v>3</v>
      </c>
      <c r="H249" s="4">
        <v>3</v>
      </c>
      <c r="I249" s="4">
        <v>3</v>
      </c>
      <c r="J249" s="5">
        <v>0.63</v>
      </c>
      <c r="K249" s="2" t="s">
        <v>269</v>
      </c>
      <c r="L249" s="2" t="s">
        <v>199</v>
      </c>
      <c r="M249" s="2" t="s">
        <v>270</v>
      </c>
    </row>
    <row r="250" spans="1:13" x14ac:dyDescent="0.2">
      <c r="A250" s="2" t="s">
        <v>86</v>
      </c>
      <c r="B250" s="2" t="s">
        <v>188</v>
      </c>
      <c r="C250" s="3">
        <v>99380</v>
      </c>
      <c r="D250" s="4">
        <v>4</v>
      </c>
      <c r="E250" s="4">
        <v>4</v>
      </c>
      <c r="F250" s="4">
        <v>4</v>
      </c>
      <c r="G250" s="4">
        <v>5</v>
      </c>
      <c r="H250" s="4">
        <v>4</v>
      </c>
      <c r="I250" s="4">
        <v>4</v>
      </c>
      <c r="J250" s="5">
        <v>0.83</v>
      </c>
      <c r="K250" s="2" t="s">
        <v>269</v>
      </c>
      <c r="L250" s="2" t="s">
        <v>199</v>
      </c>
      <c r="M250" s="2" t="s">
        <v>272</v>
      </c>
    </row>
    <row r="251" spans="1:13" x14ac:dyDescent="0.2">
      <c r="A251" s="2" t="s">
        <v>86</v>
      </c>
      <c r="B251" s="2" t="s">
        <v>188</v>
      </c>
      <c r="C251" s="3">
        <v>99380</v>
      </c>
      <c r="D251" s="4">
        <v>4</v>
      </c>
      <c r="E251" s="4">
        <v>4</v>
      </c>
      <c r="F251" s="4">
        <v>5</v>
      </c>
      <c r="G251" s="4">
        <v>4</v>
      </c>
      <c r="H251" s="4">
        <v>3</v>
      </c>
      <c r="I251" s="4">
        <v>3</v>
      </c>
      <c r="J251" s="5">
        <v>0.77</v>
      </c>
      <c r="K251" s="2" t="s">
        <v>269</v>
      </c>
      <c r="L251" s="2" t="s">
        <v>199</v>
      </c>
      <c r="M251" s="2" t="s">
        <v>284</v>
      </c>
    </row>
    <row r="252" spans="1:13" x14ac:dyDescent="0.2">
      <c r="A252" s="2" t="s">
        <v>86</v>
      </c>
      <c r="B252" s="2" t="s">
        <v>188</v>
      </c>
      <c r="C252" s="3">
        <v>99380</v>
      </c>
      <c r="D252" s="4">
        <v>3</v>
      </c>
      <c r="E252" s="4">
        <v>3</v>
      </c>
      <c r="F252" s="4">
        <v>3</v>
      </c>
      <c r="G252" s="4">
        <v>2</v>
      </c>
      <c r="H252" s="4">
        <v>3</v>
      </c>
      <c r="I252" s="4">
        <v>2</v>
      </c>
      <c r="J252" s="5">
        <v>0.53</v>
      </c>
      <c r="K252" s="2" t="s">
        <v>269</v>
      </c>
      <c r="L252" s="2" t="s">
        <v>199</v>
      </c>
      <c r="M252" s="2" t="s">
        <v>274</v>
      </c>
    </row>
    <row r="253" spans="1:13" x14ac:dyDescent="0.2">
      <c r="A253" s="2" t="s">
        <v>86</v>
      </c>
      <c r="B253" s="2" t="s">
        <v>188</v>
      </c>
      <c r="C253" s="3">
        <v>99380</v>
      </c>
      <c r="D253" s="4">
        <v>4</v>
      </c>
      <c r="E253" s="4">
        <v>5</v>
      </c>
      <c r="F253" s="4">
        <v>4</v>
      </c>
      <c r="G253" s="4">
        <v>4</v>
      </c>
      <c r="H253" s="4">
        <v>4</v>
      </c>
      <c r="I253" s="4">
        <v>4</v>
      </c>
      <c r="J253" s="5">
        <v>0.83</v>
      </c>
      <c r="K253" s="2" t="s">
        <v>269</v>
      </c>
      <c r="L253" s="2" t="s">
        <v>199</v>
      </c>
      <c r="M253" s="2" t="s">
        <v>277</v>
      </c>
    </row>
    <row r="254" spans="1:13" x14ac:dyDescent="0.2">
      <c r="A254" s="2" t="s">
        <v>86</v>
      </c>
      <c r="B254" s="2" t="s">
        <v>188</v>
      </c>
      <c r="C254" s="3">
        <v>99380</v>
      </c>
      <c r="D254" s="4">
        <v>3</v>
      </c>
      <c r="E254" s="4">
        <v>4</v>
      </c>
      <c r="F254" s="4">
        <v>4</v>
      </c>
      <c r="G254" s="4">
        <v>4</v>
      </c>
      <c r="H254" s="4">
        <v>4</v>
      </c>
      <c r="I254" s="4">
        <v>3</v>
      </c>
      <c r="J254" s="5">
        <v>0.73</v>
      </c>
      <c r="K254" s="2" t="s">
        <v>269</v>
      </c>
      <c r="L254" s="2" t="s">
        <v>199</v>
      </c>
      <c r="M254" s="2" t="s">
        <v>278</v>
      </c>
    </row>
    <row r="255" spans="1:13" x14ac:dyDescent="0.2">
      <c r="A255" s="2" t="s">
        <v>59</v>
      </c>
      <c r="B255" s="2" t="s">
        <v>245</v>
      </c>
      <c r="C255" s="3">
        <v>396245</v>
      </c>
      <c r="D255" s="4">
        <v>5</v>
      </c>
      <c r="E255" s="4">
        <v>4</v>
      </c>
      <c r="F255" s="4">
        <v>4</v>
      </c>
      <c r="G255" s="4">
        <v>5</v>
      </c>
      <c r="H255" s="4">
        <v>5</v>
      </c>
      <c r="I255" s="4">
        <v>5</v>
      </c>
      <c r="J255" s="5">
        <v>0.93</v>
      </c>
      <c r="K255" s="2" t="s">
        <v>269</v>
      </c>
      <c r="L255" s="2" t="s">
        <v>199</v>
      </c>
      <c r="M255" s="2" t="s">
        <v>282</v>
      </c>
    </row>
    <row r="256" spans="1:13" x14ac:dyDescent="0.2">
      <c r="A256" s="2" t="s">
        <v>59</v>
      </c>
      <c r="B256" s="2" t="s">
        <v>245</v>
      </c>
      <c r="C256" s="3">
        <v>396245</v>
      </c>
      <c r="D256" s="4">
        <v>5</v>
      </c>
      <c r="E256" s="4">
        <v>4</v>
      </c>
      <c r="F256" s="4">
        <v>5</v>
      </c>
      <c r="G256" s="4">
        <v>4</v>
      </c>
      <c r="H256" s="4">
        <v>4</v>
      </c>
      <c r="I256" s="4">
        <v>3</v>
      </c>
      <c r="J256" s="5">
        <v>0.83</v>
      </c>
      <c r="K256" s="2" t="s">
        <v>269</v>
      </c>
      <c r="L256" s="2" t="s">
        <v>199</v>
      </c>
      <c r="M256" s="2" t="s">
        <v>270</v>
      </c>
    </row>
    <row r="257" spans="1:13" x14ac:dyDescent="0.2">
      <c r="A257" s="2" t="s">
        <v>59</v>
      </c>
      <c r="B257" s="2" t="s">
        <v>245</v>
      </c>
      <c r="C257" s="3">
        <v>396245</v>
      </c>
      <c r="D257" s="4">
        <v>5</v>
      </c>
      <c r="E257" s="4">
        <v>4</v>
      </c>
      <c r="F257" s="4">
        <v>4</v>
      </c>
      <c r="G257" s="4">
        <v>5</v>
      </c>
      <c r="H257" s="4">
        <v>4</v>
      </c>
      <c r="I257" s="4">
        <v>4</v>
      </c>
      <c r="J257" s="5">
        <v>0.87</v>
      </c>
      <c r="K257" s="2" t="s">
        <v>269</v>
      </c>
      <c r="L257" s="2" t="s">
        <v>199</v>
      </c>
      <c r="M257" s="2" t="s">
        <v>271</v>
      </c>
    </row>
    <row r="258" spans="1:13" x14ac:dyDescent="0.2">
      <c r="A258" s="2" t="s">
        <v>59</v>
      </c>
      <c r="B258" s="2" t="s">
        <v>245</v>
      </c>
      <c r="C258" s="3">
        <v>396245</v>
      </c>
      <c r="D258" s="4">
        <v>5</v>
      </c>
      <c r="E258" s="4">
        <v>4</v>
      </c>
      <c r="F258" s="4">
        <v>4</v>
      </c>
      <c r="G258" s="4">
        <v>5</v>
      </c>
      <c r="H258" s="4">
        <v>4</v>
      </c>
      <c r="I258" s="4">
        <v>4</v>
      </c>
      <c r="J258" s="5">
        <v>0.87</v>
      </c>
      <c r="K258" s="2" t="s">
        <v>269</v>
      </c>
      <c r="L258" s="2" t="s">
        <v>269</v>
      </c>
      <c r="M258" s="2" t="s">
        <v>272</v>
      </c>
    </row>
    <row r="259" spans="1:13" x14ac:dyDescent="0.2">
      <c r="A259" s="2" t="s">
        <v>59</v>
      </c>
      <c r="B259" s="2" t="s">
        <v>245</v>
      </c>
      <c r="C259" s="3">
        <v>396245</v>
      </c>
      <c r="D259" s="4">
        <v>5</v>
      </c>
      <c r="E259" s="4">
        <v>4</v>
      </c>
      <c r="F259" s="4">
        <v>4</v>
      </c>
      <c r="G259" s="4">
        <v>4</v>
      </c>
      <c r="H259" s="4">
        <v>4</v>
      </c>
      <c r="I259" s="4">
        <v>4</v>
      </c>
      <c r="J259" s="5">
        <v>0.83</v>
      </c>
      <c r="K259" s="2" t="s">
        <v>269</v>
      </c>
      <c r="L259" s="2" t="s">
        <v>199</v>
      </c>
      <c r="M259" s="2" t="s">
        <v>283</v>
      </c>
    </row>
    <row r="260" spans="1:13" x14ac:dyDescent="0.2">
      <c r="A260" s="2" t="s">
        <v>59</v>
      </c>
      <c r="B260" s="2" t="s">
        <v>245</v>
      </c>
      <c r="C260" s="3">
        <v>396245</v>
      </c>
      <c r="D260" s="4">
        <v>5</v>
      </c>
      <c r="E260" s="4">
        <v>4</v>
      </c>
      <c r="F260" s="4">
        <v>4</v>
      </c>
      <c r="G260" s="4">
        <v>3</v>
      </c>
      <c r="H260" s="4">
        <v>5</v>
      </c>
      <c r="I260" s="4">
        <v>4</v>
      </c>
      <c r="J260" s="5">
        <v>0.83</v>
      </c>
      <c r="K260" s="2" t="s">
        <v>269</v>
      </c>
      <c r="L260" s="2" t="s">
        <v>199</v>
      </c>
      <c r="M260" s="2" t="s">
        <v>284</v>
      </c>
    </row>
    <row r="261" spans="1:13" x14ac:dyDescent="0.2">
      <c r="A261" s="2" t="s">
        <v>59</v>
      </c>
      <c r="B261" s="2" t="s">
        <v>245</v>
      </c>
      <c r="C261" s="3">
        <v>396245</v>
      </c>
      <c r="D261" s="4">
        <v>4</v>
      </c>
      <c r="E261" s="4">
        <v>4</v>
      </c>
      <c r="F261" s="4">
        <v>4</v>
      </c>
      <c r="G261" s="4">
        <v>4</v>
      </c>
      <c r="H261" s="4">
        <v>4</v>
      </c>
      <c r="I261" s="4">
        <v>4</v>
      </c>
      <c r="J261" s="5">
        <v>0.8</v>
      </c>
      <c r="K261" s="2" t="s">
        <v>269</v>
      </c>
      <c r="L261" s="2" t="s">
        <v>199</v>
      </c>
      <c r="M261" s="2" t="s">
        <v>274</v>
      </c>
    </row>
    <row r="262" spans="1:13" x14ac:dyDescent="0.2">
      <c r="A262" s="2" t="s">
        <v>59</v>
      </c>
      <c r="B262" s="2" t="s">
        <v>245</v>
      </c>
      <c r="C262" s="3">
        <v>396245</v>
      </c>
      <c r="D262" s="4">
        <v>5</v>
      </c>
      <c r="E262" s="4">
        <v>4</v>
      </c>
      <c r="F262" s="4">
        <v>4</v>
      </c>
      <c r="G262" s="4">
        <v>4</v>
      </c>
      <c r="H262" s="4">
        <v>5</v>
      </c>
      <c r="I262" s="4">
        <v>3</v>
      </c>
      <c r="J262" s="5">
        <v>0.83</v>
      </c>
      <c r="K262" s="2" t="s">
        <v>269</v>
      </c>
      <c r="L262" s="2" t="s">
        <v>199</v>
      </c>
      <c r="M262" s="2" t="s">
        <v>275</v>
      </c>
    </row>
    <row r="263" spans="1:13" x14ac:dyDescent="0.2">
      <c r="A263" s="2" t="s">
        <v>59</v>
      </c>
      <c r="B263" s="2" t="s">
        <v>245</v>
      </c>
      <c r="C263" s="3">
        <v>396245</v>
      </c>
      <c r="D263" s="4">
        <v>5</v>
      </c>
      <c r="E263" s="4">
        <v>4</v>
      </c>
      <c r="F263" s="4">
        <v>4</v>
      </c>
      <c r="G263" s="4">
        <v>5</v>
      </c>
      <c r="H263" s="4">
        <v>5</v>
      </c>
      <c r="I263" s="4">
        <v>5</v>
      </c>
      <c r="J263" s="5">
        <v>0.93</v>
      </c>
      <c r="K263" s="2" t="s">
        <v>269</v>
      </c>
      <c r="L263" s="2" t="s">
        <v>199</v>
      </c>
      <c r="M263" s="2" t="s">
        <v>276</v>
      </c>
    </row>
    <row r="264" spans="1:13" x14ac:dyDescent="0.2">
      <c r="A264" s="2" t="s">
        <v>59</v>
      </c>
      <c r="B264" s="2" t="s">
        <v>245</v>
      </c>
      <c r="C264" s="3">
        <v>396245</v>
      </c>
      <c r="D264" s="4">
        <v>4</v>
      </c>
      <c r="E264" s="4">
        <v>4</v>
      </c>
      <c r="F264" s="4">
        <v>5</v>
      </c>
      <c r="G264" s="4">
        <v>4</v>
      </c>
      <c r="H264" s="4">
        <v>4</v>
      </c>
      <c r="I264" s="4">
        <v>4</v>
      </c>
      <c r="J264" s="5">
        <v>0.83</v>
      </c>
      <c r="K264" s="2" t="s">
        <v>269</v>
      </c>
      <c r="L264" s="2" t="s">
        <v>199</v>
      </c>
      <c r="M264" s="2" t="s">
        <v>277</v>
      </c>
    </row>
    <row r="265" spans="1:13" x14ac:dyDescent="0.2">
      <c r="A265" s="2" t="s">
        <v>59</v>
      </c>
      <c r="B265" s="2" t="s">
        <v>245</v>
      </c>
      <c r="C265" s="3">
        <v>396245</v>
      </c>
      <c r="D265" s="4">
        <v>3</v>
      </c>
      <c r="E265" s="4">
        <v>4</v>
      </c>
      <c r="F265" s="4">
        <v>3</v>
      </c>
      <c r="G265" s="4">
        <v>3</v>
      </c>
      <c r="H265" s="4">
        <v>4</v>
      </c>
      <c r="I265" s="4">
        <v>3</v>
      </c>
      <c r="J265" s="5">
        <v>0.67</v>
      </c>
      <c r="K265" s="2" t="s">
        <v>269</v>
      </c>
      <c r="L265" s="2" t="s">
        <v>199</v>
      </c>
      <c r="M265" s="2" t="s">
        <v>278</v>
      </c>
    </row>
    <row r="266" spans="1:13" x14ac:dyDescent="0.2">
      <c r="A266" s="2" t="s">
        <v>59</v>
      </c>
      <c r="B266" s="2" t="s">
        <v>245</v>
      </c>
      <c r="C266" s="3">
        <v>396245</v>
      </c>
      <c r="D266" s="4">
        <v>5</v>
      </c>
      <c r="E266" s="4">
        <v>5</v>
      </c>
      <c r="F266" s="4">
        <v>4</v>
      </c>
      <c r="G266" s="4">
        <v>5</v>
      </c>
      <c r="H266" s="4">
        <v>5</v>
      </c>
      <c r="I266" s="4">
        <v>5</v>
      </c>
      <c r="J266" s="5">
        <v>0.97</v>
      </c>
      <c r="K266" s="2" t="s">
        <v>269</v>
      </c>
      <c r="L266" s="2" t="s">
        <v>199</v>
      </c>
      <c r="M266" s="2" t="s">
        <v>279</v>
      </c>
    </row>
    <row r="267" spans="1:13" x14ac:dyDescent="0.2">
      <c r="A267" s="2" t="s">
        <v>59</v>
      </c>
      <c r="B267" s="2" t="s">
        <v>245</v>
      </c>
      <c r="C267" s="3">
        <v>396245</v>
      </c>
      <c r="D267" s="4">
        <v>5</v>
      </c>
      <c r="E267" s="4">
        <v>5</v>
      </c>
      <c r="F267" s="4">
        <v>5</v>
      </c>
      <c r="G267" s="4">
        <v>5</v>
      </c>
      <c r="H267" s="4">
        <v>4</v>
      </c>
      <c r="I267" s="4">
        <v>4</v>
      </c>
      <c r="J267" s="5">
        <v>0.93</v>
      </c>
      <c r="K267" s="2" t="s">
        <v>269</v>
      </c>
      <c r="L267" s="2" t="s">
        <v>199</v>
      </c>
      <c r="M267" s="2" t="s">
        <v>280</v>
      </c>
    </row>
    <row r="268" spans="1:13" x14ac:dyDescent="0.2">
      <c r="A268" s="2" t="s">
        <v>59</v>
      </c>
      <c r="B268" s="2" t="s">
        <v>245</v>
      </c>
      <c r="C268" s="3">
        <v>396245</v>
      </c>
      <c r="D268" s="4">
        <v>5</v>
      </c>
      <c r="E268" s="4">
        <v>4</v>
      </c>
      <c r="F268" s="4">
        <v>5</v>
      </c>
      <c r="G268" s="4">
        <v>4</v>
      </c>
      <c r="H268" s="4">
        <v>5</v>
      </c>
      <c r="I268" s="4">
        <v>3</v>
      </c>
      <c r="J268" s="5">
        <v>0.87</v>
      </c>
      <c r="K268" s="2" t="s">
        <v>269</v>
      </c>
      <c r="L268" s="2" t="s">
        <v>199</v>
      </c>
      <c r="M268" s="2" t="s">
        <v>281</v>
      </c>
    </row>
    <row r="269" spans="1:13" x14ac:dyDescent="0.2">
      <c r="A269" s="2" t="s">
        <v>59</v>
      </c>
      <c r="B269" s="2" t="s">
        <v>245</v>
      </c>
      <c r="C269" s="3">
        <v>396245</v>
      </c>
      <c r="D269" s="4">
        <v>5</v>
      </c>
      <c r="E269" s="4">
        <v>4</v>
      </c>
      <c r="F269" s="4">
        <v>4</v>
      </c>
      <c r="G269" s="4">
        <v>5</v>
      </c>
      <c r="H269" s="4">
        <v>4</v>
      </c>
      <c r="I269" s="4">
        <v>4</v>
      </c>
      <c r="J269" s="5">
        <v>0.87</v>
      </c>
      <c r="K269" s="2" t="s">
        <v>269</v>
      </c>
      <c r="L269" s="2" t="s">
        <v>199</v>
      </c>
      <c r="M269" s="2" t="s">
        <v>285</v>
      </c>
    </row>
    <row r="270" spans="1:13" x14ac:dyDescent="0.2">
      <c r="A270" s="2" t="s">
        <v>47</v>
      </c>
      <c r="B270" s="2" t="s">
        <v>236</v>
      </c>
      <c r="C270" s="3">
        <v>66300</v>
      </c>
      <c r="D270" s="4">
        <v>4</v>
      </c>
      <c r="E270" s="4">
        <v>4</v>
      </c>
      <c r="F270" s="4">
        <v>4</v>
      </c>
      <c r="G270" s="4">
        <v>4</v>
      </c>
      <c r="H270" s="4">
        <v>5</v>
      </c>
      <c r="I270" s="4">
        <v>4</v>
      </c>
      <c r="J270" s="5">
        <v>0.83</v>
      </c>
      <c r="K270" s="2" t="s">
        <v>269</v>
      </c>
      <c r="L270" s="2" t="s">
        <v>273</v>
      </c>
      <c r="M270" s="2" t="s">
        <v>282</v>
      </c>
    </row>
    <row r="271" spans="1:13" x14ac:dyDescent="0.2">
      <c r="A271" s="2" t="s">
        <v>47</v>
      </c>
      <c r="B271" s="2" t="s">
        <v>236</v>
      </c>
      <c r="C271" s="3">
        <v>66300</v>
      </c>
      <c r="D271" s="4">
        <v>5</v>
      </c>
      <c r="E271" s="4">
        <v>5</v>
      </c>
      <c r="F271" s="4">
        <v>5</v>
      </c>
      <c r="G271" s="4">
        <v>5</v>
      </c>
      <c r="H271" s="4">
        <v>5</v>
      </c>
      <c r="I271" s="4">
        <v>5</v>
      </c>
      <c r="J271" s="5">
        <v>1</v>
      </c>
      <c r="K271" s="2" t="s">
        <v>269</v>
      </c>
      <c r="L271" s="2" t="s">
        <v>269</v>
      </c>
      <c r="M271" s="2" t="s">
        <v>270</v>
      </c>
    </row>
    <row r="272" spans="1:13" x14ac:dyDescent="0.2">
      <c r="A272" s="2" t="s">
        <v>47</v>
      </c>
      <c r="B272" s="2" t="s">
        <v>236</v>
      </c>
      <c r="C272" s="3">
        <v>66300</v>
      </c>
      <c r="D272" s="4">
        <v>3</v>
      </c>
      <c r="E272" s="4">
        <v>3</v>
      </c>
      <c r="F272" s="4">
        <v>3</v>
      </c>
      <c r="G272" s="4">
        <v>4</v>
      </c>
      <c r="H272" s="4">
        <v>4</v>
      </c>
      <c r="I272" s="4">
        <v>3</v>
      </c>
      <c r="J272" s="5">
        <v>0.67</v>
      </c>
      <c r="K272" s="2" t="s">
        <v>269</v>
      </c>
      <c r="L272" s="2" t="s">
        <v>269</v>
      </c>
      <c r="M272" s="2" t="s">
        <v>271</v>
      </c>
    </row>
    <row r="273" spans="1:13" x14ac:dyDescent="0.2">
      <c r="A273" s="2" t="s">
        <v>47</v>
      </c>
      <c r="B273" s="2" t="s">
        <v>236</v>
      </c>
      <c r="C273" s="3">
        <v>66300</v>
      </c>
      <c r="D273" s="4">
        <v>5</v>
      </c>
      <c r="E273" s="4">
        <v>4</v>
      </c>
      <c r="F273" s="4">
        <v>4</v>
      </c>
      <c r="G273" s="4">
        <v>5</v>
      </c>
      <c r="H273" s="4">
        <v>5</v>
      </c>
      <c r="I273" s="4">
        <v>4</v>
      </c>
      <c r="J273" s="5">
        <v>0.9</v>
      </c>
      <c r="K273" s="2" t="s">
        <v>269</v>
      </c>
      <c r="L273" s="2" t="s">
        <v>269</v>
      </c>
      <c r="M273" s="2" t="s">
        <v>272</v>
      </c>
    </row>
    <row r="274" spans="1:13" x14ac:dyDescent="0.2">
      <c r="A274" s="2" t="s">
        <v>47</v>
      </c>
      <c r="B274" s="2" t="s">
        <v>236</v>
      </c>
      <c r="C274" s="3">
        <v>66300</v>
      </c>
      <c r="D274" s="4">
        <v>5</v>
      </c>
      <c r="E274" s="4">
        <v>5</v>
      </c>
      <c r="F274" s="4">
        <v>5</v>
      </c>
      <c r="G274" s="4">
        <v>5</v>
      </c>
      <c r="H274" s="4">
        <v>5</v>
      </c>
      <c r="I274" s="4">
        <v>5</v>
      </c>
      <c r="J274" s="5">
        <v>1</v>
      </c>
      <c r="K274" s="2" t="s">
        <v>269</v>
      </c>
      <c r="L274" s="2" t="s">
        <v>269</v>
      </c>
      <c r="M274" s="2" t="s">
        <v>283</v>
      </c>
    </row>
    <row r="275" spans="1:13" x14ac:dyDescent="0.2">
      <c r="A275" s="2" t="s">
        <v>47</v>
      </c>
      <c r="B275" s="2" t="s">
        <v>236</v>
      </c>
      <c r="C275" s="3">
        <v>66300</v>
      </c>
      <c r="D275" s="4">
        <v>5</v>
      </c>
      <c r="E275" s="4">
        <v>4</v>
      </c>
      <c r="F275" s="4">
        <v>4</v>
      </c>
      <c r="G275" s="4">
        <v>4</v>
      </c>
      <c r="H275" s="4">
        <v>4</v>
      </c>
      <c r="I275" s="4">
        <v>5</v>
      </c>
      <c r="J275" s="5">
        <v>0.87</v>
      </c>
      <c r="K275" s="2" t="s">
        <v>269</v>
      </c>
      <c r="L275" s="2" t="s">
        <v>199</v>
      </c>
      <c r="M275" s="2" t="s">
        <v>284</v>
      </c>
    </row>
    <row r="276" spans="1:13" x14ac:dyDescent="0.2">
      <c r="A276" s="2" t="s">
        <v>47</v>
      </c>
      <c r="B276" s="2" t="s">
        <v>236</v>
      </c>
      <c r="C276" s="3">
        <v>66300</v>
      </c>
      <c r="D276" s="4">
        <v>4</v>
      </c>
      <c r="E276" s="4">
        <v>4</v>
      </c>
      <c r="F276" s="4">
        <v>4</v>
      </c>
      <c r="G276" s="4">
        <v>4</v>
      </c>
      <c r="H276" s="4">
        <v>4</v>
      </c>
      <c r="I276" s="4">
        <v>3</v>
      </c>
      <c r="J276" s="5">
        <v>0.77</v>
      </c>
      <c r="K276" s="2" t="s">
        <v>269</v>
      </c>
      <c r="L276" s="2" t="s">
        <v>273</v>
      </c>
      <c r="M276" s="2" t="s">
        <v>274</v>
      </c>
    </row>
    <row r="277" spans="1:13" x14ac:dyDescent="0.2">
      <c r="A277" s="2" t="s">
        <v>47</v>
      </c>
      <c r="B277" s="2" t="s">
        <v>236</v>
      </c>
      <c r="C277" s="3">
        <v>66300</v>
      </c>
      <c r="D277" s="4">
        <v>5</v>
      </c>
      <c r="E277" s="4">
        <v>5</v>
      </c>
      <c r="F277" s="4">
        <v>5</v>
      </c>
      <c r="G277" s="4">
        <v>5</v>
      </c>
      <c r="H277" s="4">
        <v>5</v>
      </c>
      <c r="I277" s="4">
        <v>5</v>
      </c>
      <c r="J277" s="5">
        <v>1</v>
      </c>
      <c r="K277" s="2" t="s">
        <v>269</v>
      </c>
      <c r="L277" s="2" t="s">
        <v>269</v>
      </c>
      <c r="M277" s="2" t="s">
        <v>276</v>
      </c>
    </row>
    <row r="278" spans="1:13" x14ac:dyDescent="0.2">
      <c r="A278" s="2" t="s">
        <v>47</v>
      </c>
      <c r="B278" s="2" t="s">
        <v>236</v>
      </c>
      <c r="C278" s="3">
        <v>66300</v>
      </c>
      <c r="D278" s="4">
        <v>4</v>
      </c>
      <c r="E278" s="4">
        <v>4</v>
      </c>
      <c r="F278" s="4">
        <v>4</v>
      </c>
      <c r="G278" s="4">
        <v>4</v>
      </c>
      <c r="H278" s="4">
        <v>4</v>
      </c>
      <c r="I278" s="4">
        <v>4</v>
      </c>
      <c r="J278" s="5">
        <v>0.8</v>
      </c>
      <c r="K278" s="2" t="s">
        <v>269</v>
      </c>
      <c r="L278" s="2" t="s">
        <v>273</v>
      </c>
      <c r="M278" s="2" t="s">
        <v>277</v>
      </c>
    </row>
    <row r="279" spans="1:13" x14ac:dyDescent="0.2">
      <c r="A279" s="2" t="s">
        <v>47</v>
      </c>
      <c r="B279" s="2" t="s">
        <v>236</v>
      </c>
      <c r="C279" s="3">
        <v>66300</v>
      </c>
      <c r="D279" s="4">
        <v>4</v>
      </c>
      <c r="E279" s="4">
        <v>4</v>
      </c>
      <c r="F279" s="4">
        <v>4</v>
      </c>
      <c r="G279" s="4">
        <v>4</v>
      </c>
      <c r="H279" s="4">
        <v>5</v>
      </c>
      <c r="I279" s="4">
        <v>4</v>
      </c>
      <c r="J279" s="5">
        <v>0.83</v>
      </c>
      <c r="K279" s="2" t="s">
        <v>269</v>
      </c>
      <c r="L279" s="2" t="s">
        <v>269</v>
      </c>
      <c r="M279" s="2" t="s">
        <v>278</v>
      </c>
    </row>
    <row r="280" spans="1:13" x14ac:dyDescent="0.2">
      <c r="A280" s="2" t="s">
        <v>47</v>
      </c>
      <c r="B280" s="2" t="s">
        <v>236</v>
      </c>
      <c r="C280" s="3">
        <v>66300</v>
      </c>
      <c r="D280" s="4">
        <v>5</v>
      </c>
      <c r="E280" s="4">
        <v>5</v>
      </c>
      <c r="F280" s="4">
        <v>5</v>
      </c>
      <c r="G280" s="4">
        <v>5</v>
      </c>
      <c r="H280" s="4">
        <v>5</v>
      </c>
      <c r="I280" s="4">
        <v>5</v>
      </c>
      <c r="J280" s="5">
        <v>1</v>
      </c>
      <c r="K280" s="2" t="s">
        <v>269</v>
      </c>
      <c r="L280" s="2" t="s">
        <v>269</v>
      </c>
      <c r="M280" s="2" t="s">
        <v>279</v>
      </c>
    </row>
    <row r="281" spans="1:13" x14ac:dyDescent="0.2">
      <c r="A281" s="2" t="s">
        <v>47</v>
      </c>
      <c r="B281" s="2" t="s">
        <v>236</v>
      </c>
      <c r="C281" s="3">
        <v>66300</v>
      </c>
      <c r="D281" s="4">
        <v>5</v>
      </c>
      <c r="E281" s="4">
        <v>5</v>
      </c>
      <c r="F281" s="4">
        <v>4</v>
      </c>
      <c r="G281" s="4">
        <v>5</v>
      </c>
      <c r="H281" s="4">
        <v>5</v>
      </c>
      <c r="I281" s="4">
        <v>5</v>
      </c>
      <c r="J281" s="5">
        <v>0.97</v>
      </c>
      <c r="K281" s="2" t="s">
        <v>269</v>
      </c>
      <c r="L281" s="2" t="s">
        <v>273</v>
      </c>
      <c r="M281" s="2" t="s">
        <v>280</v>
      </c>
    </row>
    <row r="282" spans="1:13" x14ac:dyDescent="0.2">
      <c r="A282" s="2" t="s">
        <v>47</v>
      </c>
      <c r="B282" s="2" t="s">
        <v>236</v>
      </c>
      <c r="C282" s="3">
        <v>66300</v>
      </c>
      <c r="D282" s="4">
        <v>4</v>
      </c>
      <c r="E282" s="4">
        <v>4</v>
      </c>
      <c r="F282" s="4">
        <v>4</v>
      </c>
      <c r="G282" s="4">
        <v>4</v>
      </c>
      <c r="H282" s="4">
        <v>5</v>
      </c>
      <c r="I282" s="4">
        <v>4</v>
      </c>
      <c r="J282" s="5">
        <v>0.83</v>
      </c>
      <c r="K282" s="2" t="s">
        <v>269</v>
      </c>
      <c r="L282" s="2" t="s">
        <v>269</v>
      </c>
      <c r="M282" s="2" t="s">
        <v>281</v>
      </c>
    </row>
    <row r="283" spans="1:13" x14ac:dyDescent="0.2">
      <c r="A283" s="2" t="s">
        <v>47</v>
      </c>
      <c r="B283" s="2" t="s">
        <v>236</v>
      </c>
      <c r="C283" s="3">
        <v>66300</v>
      </c>
      <c r="D283" s="4">
        <v>4</v>
      </c>
      <c r="E283" s="4">
        <v>4</v>
      </c>
      <c r="F283" s="4">
        <v>5</v>
      </c>
      <c r="G283" s="4">
        <v>4</v>
      </c>
      <c r="H283" s="4">
        <v>5</v>
      </c>
      <c r="I283" s="4">
        <v>4</v>
      </c>
      <c r="J283" s="5">
        <v>0.87</v>
      </c>
      <c r="K283" s="2" t="s">
        <v>269</v>
      </c>
      <c r="L283" s="2" t="s">
        <v>273</v>
      </c>
      <c r="M283" s="2" t="s">
        <v>285</v>
      </c>
    </row>
    <row r="284" spans="1:13" x14ac:dyDescent="0.2">
      <c r="A284" s="2" t="s">
        <v>78</v>
      </c>
      <c r="B284" s="2" t="s">
        <v>207</v>
      </c>
      <c r="C284" s="3">
        <v>370000</v>
      </c>
      <c r="D284" s="4">
        <v>4</v>
      </c>
      <c r="E284" s="4">
        <v>4</v>
      </c>
      <c r="F284" s="4">
        <v>4</v>
      </c>
      <c r="G284" s="4">
        <v>4</v>
      </c>
      <c r="H284" s="4">
        <v>4</v>
      </c>
      <c r="I284" s="4">
        <v>4</v>
      </c>
      <c r="J284" s="5">
        <v>0.8</v>
      </c>
      <c r="K284" s="2" t="s">
        <v>269</v>
      </c>
      <c r="L284" s="2" t="s">
        <v>273</v>
      </c>
      <c r="M284" s="2" t="s">
        <v>282</v>
      </c>
    </row>
    <row r="285" spans="1:13" x14ac:dyDescent="0.2">
      <c r="A285" s="2" t="s">
        <v>78</v>
      </c>
      <c r="B285" s="2" t="s">
        <v>207</v>
      </c>
      <c r="C285" s="3">
        <v>370000</v>
      </c>
      <c r="D285" s="4">
        <v>4</v>
      </c>
      <c r="E285" s="4">
        <v>4</v>
      </c>
      <c r="F285" s="4">
        <v>3</v>
      </c>
      <c r="G285" s="4">
        <v>4</v>
      </c>
      <c r="H285" s="4">
        <v>3</v>
      </c>
      <c r="I285" s="4">
        <v>3</v>
      </c>
      <c r="J285" s="5">
        <v>0.7</v>
      </c>
      <c r="K285" s="2" t="s">
        <v>269</v>
      </c>
      <c r="L285" s="2" t="s">
        <v>273</v>
      </c>
      <c r="M285" s="2" t="s">
        <v>272</v>
      </c>
    </row>
    <row r="286" spans="1:13" x14ac:dyDescent="0.2">
      <c r="A286" s="2" t="s">
        <v>78</v>
      </c>
      <c r="B286" s="2" t="s">
        <v>207</v>
      </c>
      <c r="C286" s="3">
        <v>370000</v>
      </c>
      <c r="D286" s="4">
        <v>3</v>
      </c>
      <c r="E286" s="4">
        <v>3</v>
      </c>
      <c r="F286" s="4">
        <v>3</v>
      </c>
      <c r="G286" s="4">
        <v>3</v>
      </c>
      <c r="H286" s="4">
        <v>3</v>
      </c>
      <c r="I286" s="4">
        <v>3</v>
      </c>
      <c r="J286" s="5">
        <v>0.6</v>
      </c>
      <c r="K286" s="2" t="s">
        <v>269</v>
      </c>
      <c r="L286" s="2" t="s">
        <v>273</v>
      </c>
      <c r="M286" s="2" t="s">
        <v>283</v>
      </c>
    </row>
    <row r="287" spans="1:13" x14ac:dyDescent="0.2">
      <c r="A287" s="2" t="s">
        <v>78</v>
      </c>
      <c r="B287" s="2" t="s">
        <v>207</v>
      </c>
      <c r="C287" s="3">
        <v>370000</v>
      </c>
      <c r="D287" s="4">
        <v>5</v>
      </c>
      <c r="E287" s="4">
        <v>4</v>
      </c>
      <c r="F287" s="4">
        <v>4</v>
      </c>
      <c r="G287" s="4">
        <v>5</v>
      </c>
      <c r="H287" s="4">
        <v>5</v>
      </c>
      <c r="I287" s="4">
        <v>4</v>
      </c>
      <c r="J287" s="5">
        <v>0.9</v>
      </c>
      <c r="K287" s="2" t="s">
        <v>269</v>
      </c>
      <c r="L287" s="2" t="s">
        <v>199</v>
      </c>
      <c r="M287" s="2" t="s">
        <v>284</v>
      </c>
    </row>
    <row r="288" spans="1:13" x14ac:dyDescent="0.2">
      <c r="A288" s="2" t="s">
        <v>78</v>
      </c>
      <c r="B288" s="2" t="s">
        <v>207</v>
      </c>
      <c r="C288" s="3">
        <v>370000</v>
      </c>
      <c r="D288" s="4">
        <v>4</v>
      </c>
      <c r="E288" s="4">
        <v>4</v>
      </c>
      <c r="F288" s="4">
        <v>4</v>
      </c>
      <c r="G288" s="4">
        <v>4</v>
      </c>
      <c r="H288" s="4">
        <v>3</v>
      </c>
      <c r="I288" s="4">
        <v>4</v>
      </c>
      <c r="J288" s="5">
        <v>0.77</v>
      </c>
      <c r="K288" s="2" t="s">
        <v>269</v>
      </c>
      <c r="L288" s="2" t="s">
        <v>269</v>
      </c>
      <c r="M288" s="2" t="s">
        <v>274</v>
      </c>
    </row>
    <row r="289" spans="1:13" x14ac:dyDescent="0.2">
      <c r="A289" s="2" t="s">
        <v>78</v>
      </c>
      <c r="B289" s="2" t="s">
        <v>207</v>
      </c>
      <c r="C289" s="3">
        <v>370000</v>
      </c>
      <c r="D289" s="4">
        <v>4</v>
      </c>
      <c r="E289" s="4">
        <v>5</v>
      </c>
      <c r="F289" s="4">
        <v>3</v>
      </c>
      <c r="G289" s="4">
        <v>4</v>
      </c>
      <c r="H289" s="4">
        <v>4</v>
      </c>
      <c r="I289" s="4">
        <v>4</v>
      </c>
      <c r="J289" s="5">
        <v>0.8</v>
      </c>
      <c r="K289" s="2" t="s">
        <v>269</v>
      </c>
      <c r="L289" s="2" t="s">
        <v>199</v>
      </c>
      <c r="M289" s="2" t="s">
        <v>275</v>
      </c>
    </row>
    <row r="290" spans="1:13" x14ac:dyDescent="0.2">
      <c r="A290" s="2" t="s">
        <v>78</v>
      </c>
      <c r="B290" s="2" t="s">
        <v>207</v>
      </c>
      <c r="C290" s="3">
        <v>370000</v>
      </c>
      <c r="D290" s="4">
        <v>3</v>
      </c>
      <c r="E290" s="4">
        <v>4</v>
      </c>
      <c r="F290" s="4">
        <v>4</v>
      </c>
      <c r="G290" s="4">
        <v>5</v>
      </c>
      <c r="H290" s="4">
        <v>5</v>
      </c>
      <c r="I290" s="4">
        <v>5</v>
      </c>
      <c r="J290" s="5">
        <v>0.87</v>
      </c>
      <c r="K290" s="2" t="s">
        <v>269</v>
      </c>
      <c r="L290" s="2" t="s">
        <v>269</v>
      </c>
      <c r="M290" s="2" t="s">
        <v>276</v>
      </c>
    </row>
    <row r="291" spans="1:13" x14ac:dyDescent="0.2">
      <c r="A291" s="2" t="s">
        <v>78</v>
      </c>
      <c r="B291" s="2" t="s">
        <v>207</v>
      </c>
      <c r="C291" s="3">
        <v>370000</v>
      </c>
      <c r="D291" s="4">
        <v>5</v>
      </c>
      <c r="E291" s="4">
        <v>4</v>
      </c>
      <c r="F291" s="4">
        <v>4</v>
      </c>
      <c r="G291" s="4">
        <v>4</v>
      </c>
      <c r="H291" s="4">
        <v>5</v>
      </c>
      <c r="I291" s="4">
        <v>5</v>
      </c>
      <c r="J291" s="5">
        <v>0.9</v>
      </c>
      <c r="K291" s="2" t="s">
        <v>269</v>
      </c>
      <c r="L291" s="2" t="s">
        <v>269</v>
      </c>
      <c r="M291" s="2" t="s">
        <v>277</v>
      </c>
    </row>
    <row r="292" spans="1:13" x14ac:dyDescent="0.2">
      <c r="A292" s="2" t="s">
        <v>78</v>
      </c>
      <c r="B292" s="2" t="s">
        <v>207</v>
      </c>
      <c r="C292" s="3">
        <v>370000</v>
      </c>
      <c r="D292" s="4">
        <v>5</v>
      </c>
      <c r="E292" s="4">
        <v>5</v>
      </c>
      <c r="F292" s="4">
        <v>5</v>
      </c>
      <c r="G292" s="4">
        <v>5</v>
      </c>
      <c r="H292" s="4">
        <v>5</v>
      </c>
      <c r="I292" s="4">
        <v>5</v>
      </c>
      <c r="J292" s="5">
        <v>1</v>
      </c>
      <c r="K292" s="2" t="s">
        <v>269</v>
      </c>
      <c r="L292" s="2" t="s">
        <v>269</v>
      </c>
      <c r="M292" s="2" t="s">
        <v>279</v>
      </c>
    </row>
    <row r="293" spans="1:13" x14ac:dyDescent="0.2">
      <c r="A293" s="2" t="s">
        <v>78</v>
      </c>
      <c r="B293" s="2" t="s">
        <v>207</v>
      </c>
      <c r="C293" s="3">
        <v>370000</v>
      </c>
      <c r="D293" s="4">
        <v>4</v>
      </c>
      <c r="E293" s="4">
        <v>4</v>
      </c>
      <c r="F293" s="4">
        <v>4</v>
      </c>
      <c r="G293" s="4">
        <v>5</v>
      </c>
      <c r="H293" s="4">
        <v>3</v>
      </c>
      <c r="I293" s="4">
        <v>3</v>
      </c>
      <c r="J293" s="5">
        <v>0.77</v>
      </c>
      <c r="K293" s="2" t="s">
        <v>269</v>
      </c>
      <c r="L293" s="2" t="s">
        <v>199</v>
      </c>
      <c r="M293" s="2" t="s">
        <v>280</v>
      </c>
    </row>
    <row r="294" spans="1:13" x14ac:dyDescent="0.2">
      <c r="A294" s="2" t="s">
        <v>78</v>
      </c>
      <c r="B294" s="2" t="s">
        <v>207</v>
      </c>
      <c r="C294" s="3">
        <v>370000</v>
      </c>
      <c r="D294" s="4">
        <v>5</v>
      </c>
      <c r="E294" s="4">
        <v>5</v>
      </c>
      <c r="F294" s="4">
        <v>4</v>
      </c>
      <c r="G294" s="4">
        <v>4</v>
      </c>
      <c r="H294" s="4">
        <v>4</v>
      </c>
      <c r="I294" s="4">
        <v>4</v>
      </c>
      <c r="J294" s="5">
        <v>0.87</v>
      </c>
      <c r="K294" s="2" t="s">
        <v>269</v>
      </c>
      <c r="L294" s="2" t="s">
        <v>269</v>
      </c>
      <c r="M294" s="2" t="s">
        <v>285</v>
      </c>
    </row>
    <row r="295" spans="1:13" x14ac:dyDescent="0.2">
      <c r="A295" s="2" t="s">
        <v>81</v>
      </c>
      <c r="B295" s="2" t="s">
        <v>242</v>
      </c>
      <c r="C295" s="3">
        <v>183340</v>
      </c>
      <c r="D295" s="4">
        <v>4</v>
      </c>
      <c r="E295" s="4">
        <v>4</v>
      </c>
      <c r="F295" s="4">
        <v>4</v>
      </c>
      <c r="G295" s="4">
        <v>4</v>
      </c>
      <c r="H295" s="4">
        <v>4</v>
      </c>
      <c r="I295" s="4">
        <v>3</v>
      </c>
      <c r="J295" s="5">
        <v>0.77</v>
      </c>
      <c r="K295" s="2" t="s">
        <v>269</v>
      </c>
      <c r="L295" s="2" t="s">
        <v>273</v>
      </c>
      <c r="M295" s="2" t="s">
        <v>282</v>
      </c>
    </row>
    <row r="296" spans="1:13" x14ac:dyDescent="0.2">
      <c r="A296" s="2" t="s">
        <v>81</v>
      </c>
      <c r="B296" s="2" t="s">
        <v>242</v>
      </c>
      <c r="C296" s="3">
        <v>183340</v>
      </c>
      <c r="D296" s="4">
        <v>4</v>
      </c>
      <c r="E296" s="4">
        <v>4</v>
      </c>
      <c r="F296" s="4">
        <v>4</v>
      </c>
      <c r="G296" s="4">
        <v>3</v>
      </c>
      <c r="H296" s="4">
        <v>4</v>
      </c>
      <c r="I296" s="4">
        <v>3</v>
      </c>
      <c r="J296" s="5">
        <v>0.73</v>
      </c>
      <c r="K296" s="2" t="s">
        <v>269</v>
      </c>
      <c r="L296" s="2" t="s">
        <v>269</v>
      </c>
      <c r="M296" s="2" t="s">
        <v>271</v>
      </c>
    </row>
    <row r="297" spans="1:13" x14ac:dyDescent="0.2">
      <c r="A297" s="2" t="s">
        <v>81</v>
      </c>
      <c r="B297" s="2" t="s">
        <v>242</v>
      </c>
      <c r="C297" s="3">
        <v>183340</v>
      </c>
      <c r="D297" s="4">
        <v>4</v>
      </c>
      <c r="E297" s="4">
        <v>3</v>
      </c>
      <c r="F297" s="4">
        <v>3</v>
      </c>
      <c r="G297" s="4">
        <v>3</v>
      </c>
      <c r="H297" s="4">
        <v>3</v>
      </c>
      <c r="I297" s="4">
        <v>3</v>
      </c>
      <c r="J297" s="5">
        <v>0.63</v>
      </c>
      <c r="K297" s="2" t="s">
        <v>269</v>
      </c>
      <c r="L297" s="2" t="s">
        <v>273</v>
      </c>
      <c r="M297" s="2" t="s">
        <v>272</v>
      </c>
    </row>
    <row r="298" spans="1:13" x14ac:dyDescent="0.2">
      <c r="A298" s="2" t="s">
        <v>81</v>
      </c>
      <c r="B298" s="2" t="s">
        <v>242</v>
      </c>
      <c r="C298" s="3">
        <v>183340</v>
      </c>
      <c r="D298" s="4">
        <v>3</v>
      </c>
      <c r="E298" s="4">
        <v>3</v>
      </c>
      <c r="F298" s="4">
        <v>3</v>
      </c>
      <c r="G298" s="4">
        <v>3</v>
      </c>
      <c r="H298" s="4">
        <v>3</v>
      </c>
      <c r="I298" s="4">
        <v>3</v>
      </c>
      <c r="J298" s="5">
        <v>0.6</v>
      </c>
      <c r="K298" s="2" t="s">
        <v>269</v>
      </c>
      <c r="L298" s="2" t="s">
        <v>273</v>
      </c>
      <c r="M298" s="2" t="s">
        <v>283</v>
      </c>
    </row>
    <row r="299" spans="1:13" x14ac:dyDescent="0.2">
      <c r="A299" s="2" t="s">
        <v>81</v>
      </c>
      <c r="B299" s="2" t="s">
        <v>242</v>
      </c>
      <c r="C299" s="3">
        <v>183340</v>
      </c>
      <c r="D299" s="4">
        <v>5</v>
      </c>
      <c r="E299" s="4">
        <v>4</v>
      </c>
      <c r="F299" s="4">
        <v>5</v>
      </c>
      <c r="G299" s="4">
        <v>4</v>
      </c>
      <c r="H299" s="4">
        <v>4</v>
      </c>
      <c r="I299" s="4">
        <v>4</v>
      </c>
      <c r="J299" s="5">
        <v>0.87</v>
      </c>
      <c r="K299" s="2" t="s">
        <v>269</v>
      </c>
      <c r="L299" s="2" t="s">
        <v>273</v>
      </c>
      <c r="M299" s="2" t="s">
        <v>284</v>
      </c>
    </row>
    <row r="300" spans="1:13" x14ac:dyDescent="0.2">
      <c r="A300" s="2" t="s">
        <v>81</v>
      </c>
      <c r="B300" s="2" t="s">
        <v>242</v>
      </c>
      <c r="C300" s="3">
        <v>183340</v>
      </c>
      <c r="D300" s="4">
        <v>4</v>
      </c>
      <c r="E300" s="4">
        <v>3</v>
      </c>
      <c r="F300" s="4">
        <v>3</v>
      </c>
      <c r="G300" s="4">
        <v>3</v>
      </c>
      <c r="H300" s="4">
        <v>3</v>
      </c>
      <c r="I300" s="4">
        <v>3</v>
      </c>
      <c r="J300" s="5">
        <v>0.63</v>
      </c>
      <c r="K300" s="2" t="s">
        <v>269</v>
      </c>
      <c r="L300" s="2" t="s">
        <v>199</v>
      </c>
      <c r="M300" s="2" t="s">
        <v>274</v>
      </c>
    </row>
    <row r="301" spans="1:13" x14ac:dyDescent="0.2">
      <c r="A301" s="2" t="s">
        <v>81</v>
      </c>
      <c r="B301" s="2" t="s">
        <v>242</v>
      </c>
      <c r="C301" s="3">
        <v>183340</v>
      </c>
      <c r="D301" s="4">
        <v>5</v>
      </c>
      <c r="E301" s="4">
        <v>4</v>
      </c>
      <c r="F301" s="4">
        <v>4</v>
      </c>
      <c r="G301" s="4">
        <v>3</v>
      </c>
      <c r="H301" s="4">
        <v>3</v>
      </c>
      <c r="I301" s="4">
        <v>4</v>
      </c>
      <c r="J301" s="5">
        <v>0.77</v>
      </c>
      <c r="K301" s="2" t="s">
        <v>269</v>
      </c>
      <c r="L301" s="2" t="s">
        <v>199</v>
      </c>
      <c r="M301" s="2" t="s">
        <v>275</v>
      </c>
    </row>
    <row r="302" spans="1:13" x14ac:dyDescent="0.2">
      <c r="A302" s="2" t="s">
        <v>81</v>
      </c>
      <c r="B302" s="2" t="s">
        <v>242</v>
      </c>
      <c r="C302" s="3">
        <v>183340</v>
      </c>
      <c r="D302" s="4">
        <v>5</v>
      </c>
      <c r="E302" s="4">
        <v>4</v>
      </c>
      <c r="F302" s="4">
        <v>4</v>
      </c>
      <c r="G302" s="4">
        <v>3</v>
      </c>
      <c r="H302" s="4">
        <v>5</v>
      </c>
      <c r="I302" s="4">
        <v>5</v>
      </c>
      <c r="J302" s="5">
        <v>0.87</v>
      </c>
      <c r="K302" s="2" t="s">
        <v>269</v>
      </c>
      <c r="L302" s="2" t="s">
        <v>273</v>
      </c>
      <c r="M302" s="2" t="s">
        <v>276</v>
      </c>
    </row>
    <row r="303" spans="1:13" x14ac:dyDescent="0.2">
      <c r="A303" s="2" t="s">
        <v>81</v>
      </c>
      <c r="B303" s="2" t="s">
        <v>242</v>
      </c>
      <c r="C303" s="3">
        <v>183340</v>
      </c>
      <c r="D303" s="4">
        <v>4</v>
      </c>
      <c r="E303" s="4">
        <v>4</v>
      </c>
      <c r="F303" s="4">
        <v>4</v>
      </c>
      <c r="G303" s="4">
        <v>4</v>
      </c>
      <c r="H303" s="4">
        <v>3</v>
      </c>
      <c r="I303" s="4">
        <v>3</v>
      </c>
      <c r="J303" s="5">
        <v>0.73</v>
      </c>
      <c r="K303" s="2" t="s">
        <v>269</v>
      </c>
      <c r="L303" s="2" t="s">
        <v>269</v>
      </c>
      <c r="M303" s="2" t="s">
        <v>277</v>
      </c>
    </row>
    <row r="304" spans="1:13" x14ac:dyDescent="0.2">
      <c r="A304" s="2" t="s">
        <v>81</v>
      </c>
      <c r="B304" s="2" t="s">
        <v>242</v>
      </c>
      <c r="C304" s="3">
        <v>183340</v>
      </c>
      <c r="D304" s="4">
        <v>4</v>
      </c>
      <c r="E304" s="4">
        <v>3</v>
      </c>
      <c r="F304" s="4">
        <v>3</v>
      </c>
      <c r="G304" s="4">
        <v>3</v>
      </c>
      <c r="H304" s="4">
        <v>3</v>
      </c>
      <c r="I304" s="4">
        <v>3</v>
      </c>
      <c r="J304" s="5">
        <v>0.63</v>
      </c>
      <c r="K304" s="2" t="s">
        <v>269</v>
      </c>
      <c r="L304" s="2" t="s">
        <v>199</v>
      </c>
      <c r="M304" s="2" t="s">
        <v>278</v>
      </c>
    </row>
    <row r="305" spans="1:13" x14ac:dyDescent="0.2">
      <c r="A305" s="2" t="s">
        <v>81</v>
      </c>
      <c r="B305" s="2" t="s">
        <v>242</v>
      </c>
      <c r="C305" s="3">
        <v>183340</v>
      </c>
      <c r="D305" s="4">
        <v>5</v>
      </c>
      <c r="E305" s="4">
        <v>4</v>
      </c>
      <c r="F305" s="4">
        <v>5</v>
      </c>
      <c r="G305" s="4">
        <v>3</v>
      </c>
      <c r="H305" s="4">
        <v>5</v>
      </c>
      <c r="I305" s="4">
        <v>4</v>
      </c>
      <c r="J305" s="5">
        <v>0.87</v>
      </c>
      <c r="K305" s="2" t="s">
        <v>269</v>
      </c>
      <c r="L305" s="2" t="s">
        <v>269</v>
      </c>
      <c r="M305" s="2" t="s">
        <v>279</v>
      </c>
    </row>
    <row r="306" spans="1:13" x14ac:dyDescent="0.2">
      <c r="A306" s="2" t="s">
        <v>81</v>
      </c>
      <c r="B306" s="2" t="s">
        <v>242</v>
      </c>
      <c r="C306" s="3">
        <v>183340</v>
      </c>
      <c r="D306" s="4">
        <v>4</v>
      </c>
      <c r="E306" s="4">
        <v>4</v>
      </c>
      <c r="F306" s="4">
        <v>4</v>
      </c>
      <c r="G306" s="4">
        <v>4</v>
      </c>
      <c r="H306" s="4">
        <v>4</v>
      </c>
      <c r="I306" s="4">
        <v>4</v>
      </c>
      <c r="J306" s="5">
        <v>0.8</v>
      </c>
      <c r="K306" s="2" t="s">
        <v>269</v>
      </c>
      <c r="L306" s="2" t="s">
        <v>273</v>
      </c>
      <c r="M306" s="2" t="s">
        <v>280</v>
      </c>
    </row>
    <row r="307" spans="1:13" x14ac:dyDescent="0.2">
      <c r="A307" s="2" t="s">
        <v>81</v>
      </c>
      <c r="B307" s="2" t="s">
        <v>242</v>
      </c>
      <c r="C307" s="3">
        <v>183340</v>
      </c>
      <c r="D307" s="4">
        <v>4</v>
      </c>
      <c r="E307" s="4">
        <v>4</v>
      </c>
      <c r="F307" s="4">
        <v>5</v>
      </c>
      <c r="G307" s="4">
        <v>3</v>
      </c>
      <c r="H307" s="4">
        <v>4</v>
      </c>
      <c r="I307" s="4">
        <v>4</v>
      </c>
      <c r="J307" s="5">
        <v>0.8</v>
      </c>
      <c r="K307" s="2" t="s">
        <v>269</v>
      </c>
      <c r="L307" s="2" t="s">
        <v>273</v>
      </c>
      <c r="M307" s="2" t="s">
        <v>285</v>
      </c>
    </row>
    <row r="308" spans="1:13" x14ac:dyDescent="0.2">
      <c r="A308" s="2" t="s">
        <v>43</v>
      </c>
      <c r="B308" s="2" t="s">
        <v>233</v>
      </c>
      <c r="C308" s="3">
        <v>42590</v>
      </c>
      <c r="D308" s="4">
        <v>5</v>
      </c>
      <c r="E308" s="4">
        <v>5</v>
      </c>
      <c r="F308" s="4">
        <v>5</v>
      </c>
      <c r="G308" s="4">
        <v>4</v>
      </c>
      <c r="H308" s="4">
        <v>4</v>
      </c>
      <c r="I308" s="4">
        <v>4</v>
      </c>
      <c r="J308" s="5">
        <v>0.9</v>
      </c>
      <c r="K308" s="2" t="s">
        <v>269</v>
      </c>
      <c r="L308" s="2" t="s">
        <v>269</v>
      </c>
      <c r="M308" s="2" t="s">
        <v>282</v>
      </c>
    </row>
    <row r="309" spans="1:13" x14ac:dyDescent="0.2">
      <c r="A309" s="2" t="s">
        <v>43</v>
      </c>
      <c r="B309" s="2" t="s">
        <v>233</v>
      </c>
      <c r="C309" s="3">
        <v>42590</v>
      </c>
      <c r="D309" s="4">
        <v>5</v>
      </c>
      <c r="E309" s="4">
        <v>5</v>
      </c>
      <c r="F309" s="4">
        <v>5</v>
      </c>
      <c r="G309" s="4">
        <v>5</v>
      </c>
      <c r="H309" s="4">
        <v>5</v>
      </c>
      <c r="I309" s="4">
        <v>5</v>
      </c>
      <c r="J309" s="5">
        <v>1</v>
      </c>
      <c r="K309" s="2" t="s">
        <v>269</v>
      </c>
      <c r="L309" s="2" t="s">
        <v>269</v>
      </c>
      <c r="M309" s="2" t="s">
        <v>270</v>
      </c>
    </row>
    <row r="310" spans="1:13" x14ac:dyDescent="0.2">
      <c r="A310" s="2" t="s">
        <v>43</v>
      </c>
      <c r="B310" s="2" t="s">
        <v>233</v>
      </c>
      <c r="C310" s="3">
        <v>42590</v>
      </c>
      <c r="D310" s="4">
        <v>5</v>
      </c>
      <c r="E310" s="4">
        <v>4</v>
      </c>
      <c r="F310" s="4">
        <v>4</v>
      </c>
      <c r="G310" s="4">
        <v>4</v>
      </c>
      <c r="H310" s="4">
        <v>4</v>
      </c>
      <c r="I310" s="4">
        <v>4</v>
      </c>
      <c r="J310" s="5">
        <v>0.83</v>
      </c>
      <c r="K310" s="2" t="s">
        <v>269</v>
      </c>
      <c r="L310" s="2" t="s">
        <v>269</v>
      </c>
      <c r="M310" s="2" t="s">
        <v>272</v>
      </c>
    </row>
    <row r="311" spans="1:13" x14ac:dyDescent="0.2">
      <c r="A311" s="2" t="s">
        <v>43</v>
      </c>
      <c r="B311" s="2" t="s">
        <v>233</v>
      </c>
      <c r="C311" s="3">
        <v>42590</v>
      </c>
      <c r="D311" s="4">
        <v>4</v>
      </c>
      <c r="E311" s="4">
        <v>4</v>
      </c>
      <c r="F311" s="4">
        <v>4</v>
      </c>
      <c r="G311" s="4">
        <v>4</v>
      </c>
      <c r="H311" s="4">
        <v>4</v>
      </c>
      <c r="I311" s="4">
        <v>4</v>
      </c>
      <c r="J311" s="5">
        <v>0.8</v>
      </c>
      <c r="K311" s="2" t="s">
        <v>269</v>
      </c>
      <c r="L311" s="2" t="s">
        <v>269</v>
      </c>
      <c r="M311" s="2" t="s">
        <v>283</v>
      </c>
    </row>
    <row r="312" spans="1:13" x14ac:dyDescent="0.2">
      <c r="A312" s="2" t="s">
        <v>43</v>
      </c>
      <c r="B312" s="2" t="s">
        <v>233</v>
      </c>
      <c r="C312" s="3">
        <v>42590</v>
      </c>
      <c r="D312" s="4">
        <v>5</v>
      </c>
      <c r="E312" s="4">
        <v>5</v>
      </c>
      <c r="F312" s="4">
        <v>5</v>
      </c>
      <c r="G312" s="4">
        <v>5</v>
      </c>
      <c r="H312" s="4">
        <v>5</v>
      </c>
      <c r="I312" s="4">
        <v>5</v>
      </c>
      <c r="J312" s="5">
        <v>1</v>
      </c>
      <c r="K312" s="2" t="s">
        <v>269</v>
      </c>
      <c r="L312" s="2" t="s">
        <v>269</v>
      </c>
      <c r="M312" s="2" t="s">
        <v>284</v>
      </c>
    </row>
    <row r="313" spans="1:13" x14ac:dyDescent="0.2">
      <c r="A313" s="2" t="s">
        <v>43</v>
      </c>
      <c r="B313" s="2" t="s">
        <v>233</v>
      </c>
      <c r="C313" s="3">
        <v>42590</v>
      </c>
      <c r="D313" s="4">
        <v>4</v>
      </c>
      <c r="E313" s="4">
        <v>4</v>
      </c>
      <c r="F313" s="4">
        <v>4</v>
      </c>
      <c r="G313" s="4">
        <v>4</v>
      </c>
      <c r="H313" s="4">
        <v>4</v>
      </c>
      <c r="I313" s="4">
        <v>4</v>
      </c>
      <c r="J313" s="5">
        <v>0.8</v>
      </c>
      <c r="K313" s="2" t="s">
        <v>269</v>
      </c>
      <c r="L313" s="2" t="s">
        <v>199</v>
      </c>
      <c r="M313" s="2" t="s">
        <v>274</v>
      </c>
    </row>
    <row r="314" spans="1:13" x14ac:dyDescent="0.2">
      <c r="A314" s="2" t="s">
        <v>43</v>
      </c>
      <c r="B314" s="2" t="s">
        <v>233</v>
      </c>
      <c r="C314" s="3">
        <v>42590</v>
      </c>
      <c r="D314" s="4">
        <v>4</v>
      </c>
      <c r="E314" s="4">
        <v>5</v>
      </c>
      <c r="F314" s="4">
        <v>4</v>
      </c>
      <c r="G314" s="4">
        <v>5</v>
      </c>
      <c r="H314" s="4">
        <v>4</v>
      </c>
      <c r="I314" s="4">
        <v>5</v>
      </c>
      <c r="J314" s="5">
        <v>0.9</v>
      </c>
      <c r="K314" s="2" t="s">
        <v>269</v>
      </c>
      <c r="L314" s="2" t="s">
        <v>269</v>
      </c>
      <c r="M314" s="2" t="s">
        <v>275</v>
      </c>
    </row>
    <row r="315" spans="1:13" x14ac:dyDescent="0.2">
      <c r="A315" s="2" t="s">
        <v>43</v>
      </c>
      <c r="B315" s="2" t="s">
        <v>233</v>
      </c>
      <c r="C315" s="3">
        <v>42590</v>
      </c>
      <c r="D315" s="4">
        <v>3</v>
      </c>
      <c r="E315" s="4">
        <v>4</v>
      </c>
      <c r="F315" s="4">
        <v>3</v>
      </c>
      <c r="G315" s="4">
        <v>4</v>
      </c>
      <c r="H315" s="4">
        <v>4</v>
      </c>
      <c r="I315" s="4">
        <v>3</v>
      </c>
      <c r="J315" s="5">
        <v>0.7</v>
      </c>
      <c r="K315" s="2" t="s">
        <v>269</v>
      </c>
      <c r="L315" s="2" t="s">
        <v>269</v>
      </c>
      <c r="M315" s="2" t="s">
        <v>277</v>
      </c>
    </row>
    <row r="316" spans="1:13" x14ac:dyDescent="0.2">
      <c r="A316" s="2" t="s">
        <v>43</v>
      </c>
      <c r="B316" s="2" t="s">
        <v>233</v>
      </c>
      <c r="C316" s="3">
        <v>42590</v>
      </c>
      <c r="D316" s="4">
        <v>4</v>
      </c>
      <c r="E316" s="4">
        <v>5</v>
      </c>
      <c r="F316" s="4">
        <v>5</v>
      </c>
      <c r="G316" s="4">
        <v>5</v>
      </c>
      <c r="H316" s="4">
        <v>4</v>
      </c>
      <c r="I316" s="4">
        <v>5</v>
      </c>
      <c r="J316" s="5">
        <v>0.93</v>
      </c>
      <c r="K316" s="2" t="s">
        <v>269</v>
      </c>
      <c r="L316" s="2" t="s">
        <v>269</v>
      </c>
      <c r="M316" s="2" t="s">
        <v>278</v>
      </c>
    </row>
    <row r="317" spans="1:13" x14ac:dyDescent="0.2">
      <c r="A317" s="2" t="s">
        <v>43</v>
      </c>
      <c r="B317" s="2" t="s">
        <v>233</v>
      </c>
      <c r="C317" s="3">
        <v>42590</v>
      </c>
      <c r="D317" s="4">
        <v>5</v>
      </c>
      <c r="E317" s="4">
        <v>5</v>
      </c>
      <c r="F317" s="4">
        <v>5</v>
      </c>
      <c r="G317" s="4">
        <v>5</v>
      </c>
      <c r="H317" s="4">
        <v>5</v>
      </c>
      <c r="I317" s="4">
        <v>5</v>
      </c>
      <c r="J317" s="5">
        <v>1</v>
      </c>
      <c r="K317" s="2" t="s">
        <v>269</v>
      </c>
      <c r="L317" s="2" t="s">
        <v>269</v>
      </c>
      <c r="M317" s="2" t="s">
        <v>279</v>
      </c>
    </row>
    <row r="318" spans="1:13" x14ac:dyDescent="0.2">
      <c r="A318" s="2" t="s">
        <v>43</v>
      </c>
      <c r="B318" s="2" t="s">
        <v>233</v>
      </c>
      <c r="C318" s="3">
        <v>42590</v>
      </c>
      <c r="D318" s="4">
        <v>5</v>
      </c>
      <c r="E318" s="4">
        <v>5</v>
      </c>
      <c r="F318" s="4">
        <v>5</v>
      </c>
      <c r="G318" s="4">
        <v>5</v>
      </c>
      <c r="H318" s="4">
        <v>5</v>
      </c>
      <c r="I318" s="4">
        <v>5</v>
      </c>
      <c r="J318" s="5">
        <v>1</v>
      </c>
      <c r="K318" s="2" t="s">
        <v>269</v>
      </c>
      <c r="L318" s="2" t="s">
        <v>269</v>
      </c>
      <c r="M318" s="2" t="s">
        <v>280</v>
      </c>
    </row>
    <row r="319" spans="1:13" x14ac:dyDescent="0.2">
      <c r="A319" s="2" t="s">
        <v>43</v>
      </c>
      <c r="B319" s="2" t="s">
        <v>233</v>
      </c>
      <c r="C319" s="3">
        <v>42590</v>
      </c>
      <c r="D319" s="4">
        <v>5</v>
      </c>
      <c r="E319" s="4">
        <v>5</v>
      </c>
      <c r="F319" s="4">
        <v>5</v>
      </c>
      <c r="G319" s="4">
        <v>5</v>
      </c>
      <c r="H319" s="4">
        <v>5</v>
      </c>
      <c r="I319" s="4">
        <v>4</v>
      </c>
      <c r="J319" s="5">
        <v>0.97</v>
      </c>
      <c r="K319" s="2" t="s">
        <v>269</v>
      </c>
      <c r="L319" s="2" t="s">
        <v>269</v>
      </c>
      <c r="M319" s="2" t="s">
        <v>281</v>
      </c>
    </row>
    <row r="320" spans="1:13" x14ac:dyDescent="0.2">
      <c r="A320" s="2" t="s">
        <v>43</v>
      </c>
      <c r="B320" s="2" t="s">
        <v>233</v>
      </c>
      <c r="C320" s="3">
        <v>42590</v>
      </c>
      <c r="D320" s="4">
        <v>5</v>
      </c>
      <c r="E320" s="4">
        <v>5</v>
      </c>
      <c r="F320" s="4">
        <v>5</v>
      </c>
      <c r="G320" s="4">
        <v>5</v>
      </c>
      <c r="H320" s="4">
        <v>5</v>
      </c>
      <c r="I320" s="4">
        <v>5</v>
      </c>
      <c r="J320" s="5">
        <v>1</v>
      </c>
      <c r="K320" s="2" t="s">
        <v>269</v>
      </c>
      <c r="L320" s="2" t="s">
        <v>269</v>
      </c>
      <c r="M320" s="2" t="s">
        <v>285</v>
      </c>
    </row>
    <row r="321" spans="1:13" x14ac:dyDescent="0.2">
      <c r="A321" s="2" t="s">
        <v>34</v>
      </c>
      <c r="B321" s="2" t="s">
        <v>222</v>
      </c>
      <c r="C321" s="3">
        <v>120712</v>
      </c>
      <c r="D321" s="4">
        <v>4</v>
      </c>
      <c r="E321" s="4">
        <v>3</v>
      </c>
      <c r="F321" s="4">
        <v>4</v>
      </c>
      <c r="G321" s="4">
        <v>4</v>
      </c>
      <c r="H321" s="4">
        <v>4</v>
      </c>
      <c r="I321" s="4">
        <v>4</v>
      </c>
      <c r="J321" s="5">
        <v>0.77</v>
      </c>
      <c r="K321" s="2" t="s">
        <v>269</v>
      </c>
      <c r="L321" s="2" t="s">
        <v>199</v>
      </c>
      <c r="M321" s="2" t="s">
        <v>282</v>
      </c>
    </row>
    <row r="322" spans="1:13" x14ac:dyDescent="0.2">
      <c r="A322" s="2" t="s">
        <v>34</v>
      </c>
      <c r="B322" s="2" t="s">
        <v>222</v>
      </c>
      <c r="C322" s="3">
        <v>120712</v>
      </c>
      <c r="D322" s="4">
        <v>4</v>
      </c>
      <c r="E322" s="4">
        <v>4</v>
      </c>
      <c r="F322" s="4">
        <v>4</v>
      </c>
      <c r="G322" s="4">
        <v>4</v>
      </c>
      <c r="H322" s="4">
        <v>4</v>
      </c>
      <c r="I322" s="4">
        <v>4</v>
      </c>
      <c r="J322" s="5">
        <v>0.8</v>
      </c>
      <c r="K322" s="2" t="s">
        <v>269</v>
      </c>
      <c r="L322" s="2" t="s">
        <v>199</v>
      </c>
      <c r="M322" s="2" t="s">
        <v>270</v>
      </c>
    </row>
    <row r="323" spans="1:13" x14ac:dyDescent="0.2">
      <c r="A323" s="2" t="s">
        <v>34</v>
      </c>
      <c r="B323" s="2" t="s">
        <v>222</v>
      </c>
      <c r="C323" s="3">
        <v>120712</v>
      </c>
      <c r="D323" s="4">
        <v>5</v>
      </c>
      <c r="E323" s="4">
        <v>3</v>
      </c>
      <c r="F323" s="4">
        <v>3</v>
      </c>
      <c r="G323" s="4">
        <v>4</v>
      </c>
      <c r="H323" s="4">
        <v>5</v>
      </c>
      <c r="I323" s="4">
        <v>4</v>
      </c>
      <c r="J323" s="5">
        <v>0.8</v>
      </c>
      <c r="K323" s="2" t="s">
        <v>269</v>
      </c>
      <c r="L323" s="2" t="s">
        <v>269</v>
      </c>
      <c r="M323" s="2" t="s">
        <v>271</v>
      </c>
    </row>
    <row r="324" spans="1:13" x14ac:dyDescent="0.2">
      <c r="A324" s="2" t="s">
        <v>34</v>
      </c>
      <c r="B324" s="2" t="s">
        <v>222</v>
      </c>
      <c r="C324" s="3">
        <v>120712</v>
      </c>
      <c r="D324" s="4">
        <v>5</v>
      </c>
      <c r="E324" s="4">
        <v>4</v>
      </c>
      <c r="F324" s="4">
        <v>4</v>
      </c>
      <c r="G324" s="4">
        <v>5</v>
      </c>
      <c r="H324" s="4">
        <v>5</v>
      </c>
      <c r="I324" s="4">
        <v>4</v>
      </c>
      <c r="J324" s="5">
        <v>0.9</v>
      </c>
      <c r="K324" s="2" t="s">
        <v>269</v>
      </c>
      <c r="L324" s="2" t="s">
        <v>269</v>
      </c>
      <c r="M324" s="2" t="s">
        <v>272</v>
      </c>
    </row>
    <row r="325" spans="1:13" x14ac:dyDescent="0.2">
      <c r="A325" s="2" t="s">
        <v>34</v>
      </c>
      <c r="B325" s="2" t="s">
        <v>222</v>
      </c>
      <c r="C325" s="3">
        <v>120712</v>
      </c>
      <c r="D325" s="4">
        <v>4</v>
      </c>
      <c r="E325" s="4">
        <v>4</v>
      </c>
      <c r="F325" s="4">
        <v>4</v>
      </c>
      <c r="G325" s="4">
        <v>5</v>
      </c>
      <c r="H325" s="4">
        <v>5</v>
      </c>
      <c r="I325" s="4">
        <v>4</v>
      </c>
      <c r="J325" s="5">
        <v>0.87</v>
      </c>
      <c r="K325" s="2" t="s">
        <v>269</v>
      </c>
      <c r="L325" s="2" t="s">
        <v>269</v>
      </c>
      <c r="M325" s="2" t="s">
        <v>283</v>
      </c>
    </row>
    <row r="326" spans="1:13" x14ac:dyDescent="0.2">
      <c r="A326" s="2" t="s">
        <v>34</v>
      </c>
      <c r="B326" s="2" t="s">
        <v>222</v>
      </c>
      <c r="C326" s="3">
        <v>120712</v>
      </c>
      <c r="D326" s="4">
        <v>5</v>
      </c>
      <c r="E326" s="4">
        <v>5</v>
      </c>
      <c r="F326" s="4">
        <v>4</v>
      </c>
      <c r="G326" s="4">
        <v>4</v>
      </c>
      <c r="H326" s="4">
        <v>5</v>
      </c>
      <c r="I326" s="4">
        <v>5</v>
      </c>
      <c r="J326" s="5">
        <v>0.93</v>
      </c>
      <c r="K326" s="2" t="s">
        <v>269</v>
      </c>
      <c r="L326" s="2" t="s">
        <v>199</v>
      </c>
      <c r="M326" s="2" t="s">
        <v>284</v>
      </c>
    </row>
    <row r="327" spans="1:13" x14ac:dyDescent="0.2">
      <c r="A327" s="2" t="s">
        <v>34</v>
      </c>
      <c r="B327" s="2" t="s">
        <v>222</v>
      </c>
      <c r="C327" s="3">
        <v>120712</v>
      </c>
      <c r="D327" s="4">
        <v>4</v>
      </c>
      <c r="E327" s="4">
        <v>4</v>
      </c>
      <c r="F327" s="4">
        <v>4</v>
      </c>
      <c r="G327" s="4">
        <v>4</v>
      </c>
      <c r="H327" s="4">
        <v>4</v>
      </c>
      <c r="I327" s="4">
        <v>4</v>
      </c>
      <c r="J327" s="5">
        <v>0.8</v>
      </c>
      <c r="K327" s="2" t="s">
        <v>269</v>
      </c>
      <c r="L327" s="2" t="s">
        <v>199</v>
      </c>
      <c r="M327" s="2" t="s">
        <v>274</v>
      </c>
    </row>
    <row r="328" spans="1:13" x14ac:dyDescent="0.2">
      <c r="A328" s="2" t="s">
        <v>34</v>
      </c>
      <c r="B328" s="2" t="s">
        <v>222</v>
      </c>
      <c r="C328" s="3">
        <v>120712</v>
      </c>
      <c r="D328" s="4">
        <v>5</v>
      </c>
      <c r="E328" s="4">
        <v>5</v>
      </c>
      <c r="F328" s="4">
        <v>5</v>
      </c>
      <c r="G328" s="4">
        <v>5</v>
      </c>
      <c r="H328" s="4">
        <v>5</v>
      </c>
      <c r="I328" s="4">
        <v>5</v>
      </c>
      <c r="J328" s="5">
        <v>1</v>
      </c>
      <c r="K328" s="2" t="s">
        <v>269</v>
      </c>
      <c r="L328" s="2" t="s">
        <v>269</v>
      </c>
      <c r="M328" s="2" t="s">
        <v>275</v>
      </c>
    </row>
    <row r="329" spans="1:13" x14ac:dyDescent="0.2">
      <c r="A329" s="2" t="s">
        <v>34</v>
      </c>
      <c r="B329" s="2" t="s">
        <v>222</v>
      </c>
      <c r="C329" s="3">
        <v>120712</v>
      </c>
      <c r="D329" s="4">
        <v>5</v>
      </c>
      <c r="E329" s="4">
        <v>5</v>
      </c>
      <c r="F329" s="4">
        <v>5</v>
      </c>
      <c r="G329" s="4">
        <v>5</v>
      </c>
      <c r="H329" s="4">
        <v>5</v>
      </c>
      <c r="I329" s="4">
        <v>5</v>
      </c>
      <c r="J329" s="5">
        <v>1</v>
      </c>
      <c r="K329" s="2" t="s">
        <v>269</v>
      </c>
      <c r="L329" s="2" t="s">
        <v>269</v>
      </c>
      <c r="M329" s="2" t="s">
        <v>276</v>
      </c>
    </row>
    <row r="330" spans="1:13" x14ac:dyDescent="0.2">
      <c r="A330" s="2" t="s">
        <v>34</v>
      </c>
      <c r="B330" s="2" t="s">
        <v>222</v>
      </c>
      <c r="C330" s="3">
        <v>120712</v>
      </c>
      <c r="D330" s="4">
        <v>5</v>
      </c>
      <c r="E330" s="4">
        <v>4</v>
      </c>
      <c r="F330" s="4">
        <v>4</v>
      </c>
      <c r="G330" s="4">
        <v>5</v>
      </c>
      <c r="H330" s="4">
        <v>5</v>
      </c>
      <c r="I330" s="4">
        <v>4</v>
      </c>
      <c r="J330" s="5">
        <v>0.9</v>
      </c>
      <c r="K330" s="2" t="s">
        <v>269</v>
      </c>
      <c r="L330" s="2" t="s">
        <v>269</v>
      </c>
      <c r="M330" s="2" t="s">
        <v>277</v>
      </c>
    </row>
    <row r="331" spans="1:13" x14ac:dyDescent="0.2">
      <c r="A331" s="2" t="s">
        <v>34</v>
      </c>
      <c r="B331" s="2" t="s">
        <v>222</v>
      </c>
      <c r="C331" s="3">
        <v>120712</v>
      </c>
      <c r="D331" s="4">
        <v>4</v>
      </c>
      <c r="E331" s="4">
        <v>5</v>
      </c>
      <c r="F331" s="4">
        <v>5</v>
      </c>
      <c r="G331" s="4">
        <v>5</v>
      </c>
      <c r="H331" s="4">
        <v>5</v>
      </c>
      <c r="I331" s="4">
        <v>4</v>
      </c>
      <c r="J331" s="5">
        <v>0.93</v>
      </c>
      <c r="K331" s="2" t="s">
        <v>269</v>
      </c>
      <c r="L331" s="2" t="s">
        <v>269</v>
      </c>
      <c r="M331" s="2" t="s">
        <v>278</v>
      </c>
    </row>
    <row r="332" spans="1:13" x14ac:dyDescent="0.2">
      <c r="A332" s="2" t="s">
        <v>34</v>
      </c>
      <c r="B332" s="2" t="s">
        <v>222</v>
      </c>
      <c r="C332" s="3">
        <v>120712</v>
      </c>
      <c r="D332" s="4">
        <v>5</v>
      </c>
      <c r="E332" s="4">
        <v>5</v>
      </c>
      <c r="F332" s="4">
        <v>5</v>
      </c>
      <c r="G332" s="4">
        <v>5</v>
      </c>
      <c r="H332" s="4">
        <v>5</v>
      </c>
      <c r="I332" s="4">
        <v>5</v>
      </c>
      <c r="J332" s="5">
        <v>1</v>
      </c>
      <c r="K332" s="2" t="s">
        <v>269</v>
      </c>
      <c r="L332" s="2" t="s">
        <v>269</v>
      </c>
      <c r="M332" s="2" t="s">
        <v>279</v>
      </c>
    </row>
    <row r="333" spans="1:13" x14ac:dyDescent="0.2">
      <c r="A333" s="2" t="s">
        <v>34</v>
      </c>
      <c r="B333" s="2" t="s">
        <v>222</v>
      </c>
      <c r="C333" s="3">
        <v>120712</v>
      </c>
      <c r="D333" s="4">
        <v>5</v>
      </c>
      <c r="E333" s="4">
        <v>5</v>
      </c>
      <c r="F333" s="4">
        <v>5</v>
      </c>
      <c r="G333" s="4">
        <v>5</v>
      </c>
      <c r="H333" s="4">
        <v>5</v>
      </c>
      <c r="I333" s="4">
        <v>5</v>
      </c>
      <c r="J333" s="5">
        <v>1</v>
      </c>
      <c r="K333" s="2" t="s">
        <v>269</v>
      </c>
      <c r="L333" s="2" t="s">
        <v>269</v>
      </c>
      <c r="M333" s="2" t="s">
        <v>280</v>
      </c>
    </row>
    <row r="334" spans="1:13" x14ac:dyDescent="0.2">
      <c r="A334" s="2" t="s">
        <v>34</v>
      </c>
      <c r="B334" s="2" t="s">
        <v>222</v>
      </c>
      <c r="C334" s="3">
        <v>120712</v>
      </c>
      <c r="D334" s="4">
        <v>5</v>
      </c>
      <c r="E334" s="4">
        <v>4</v>
      </c>
      <c r="F334" s="4">
        <v>5</v>
      </c>
      <c r="G334" s="4">
        <v>5</v>
      </c>
      <c r="H334" s="4">
        <v>4</v>
      </c>
      <c r="I334" s="4">
        <v>5</v>
      </c>
      <c r="J334" s="5">
        <v>0.93</v>
      </c>
      <c r="K334" s="2" t="s">
        <v>269</v>
      </c>
      <c r="L334" s="2" t="s">
        <v>269</v>
      </c>
      <c r="M334" s="2" t="s">
        <v>281</v>
      </c>
    </row>
    <row r="335" spans="1:13" x14ac:dyDescent="0.2">
      <c r="A335" s="2" t="s">
        <v>34</v>
      </c>
      <c r="B335" s="2" t="s">
        <v>222</v>
      </c>
      <c r="C335" s="3">
        <v>120712</v>
      </c>
      <c r="D335" s="4">
        <v>5</v>
      </c>
      <c r="E335" s="4">
        <v>5</v>
      </c>
      <c r="F335" s="4">
        <v>5</v>
      </c>
      <c r="G335" s="4">
        <v>5</v>
      </c>
      <c r="H335" s="4">
        <v>5</v>
      </c>
      <c r="I335" s="4">
        <v>5</v>
      </c>
      <c r="J335" s="5">
        <v>1</v>
      </c>
      <c r="K335" s="2" t="s">
        <v>269</v>
      </c>
      <c r="L335" s="2" t="s">
        <v>269</v>
      </c>
      <c r="M335" s="2" t="s">
        <v>285</v>
      </c>
    </row>
    <row r="336" spans="1:13" x14ac:dyDescent="0.2">
      <c r="A336" s="2" t="s">
        <v>79</v>
      </c>
      <c r="B336" s="2" t="s">
        <v>239</v>
      </c>
      <c r="C336" s="3">
        <v>230370</v>
      </c>
      <c r="D336" s="4">
        <v>4</v>
      </c>
      <c r="E336" s="4">
        <v>4</v>
      </c>
      <c r="F336" s="4">
        <v>4</v>
      </c>
      <c r="G336" s="4">
        <v>4</v>
      </c>
      <c r="H336" s="4">
        <v>4</v>
      </c>
      <c r="I336" s="4">
        <v>4</v>
      </c>
      <c r="J336" s="5">
        <v>0.8</v>
      </c>
      <c r="K336" s="2" t="s">
        <v>269</v>
      </c>
      <c r="L336" s="2" t="s">
        <v>269</v>
      </c>
      <c r="M336" s="2" t="s">
        <v>282</v>
      </c>
    </row>
    <row r="337" spans="1:13" x14ac:dyDescent="0.2">
      <c r="A337" s="2" t="s">
        <v>79</v>
      </c>
      <c r="B337" s="2" t="s">
        <v>239</v>
      </c>
      <c r="C337" s="3">
        <v>230370</v>
      </c>
      <c r="D337" s="4">
        <v>4</v>
      </c>
      <c r="E337" s="4">
        <v>4</v>
      </c>
      <c r="F337" s="4">
        <v>4</v>
      </c>
      <c r="G337" s="4">
        <v>4</v>
      </c>
      <c r="H337" s="4">
        <v>4</v>
      </c>
      <c r="I337" s="4">
        <v>4</v>
      </c>
      <c r="J337" s="5">
        <v>0.8</v>
      </c>
      <c r="K337" s="2" t="s">
        <v>269</v>
      </c>
      <c r="L337" s="2" t="s">
        <v>269</v>
      </c>
      <c r="M337" s="2" t="s">
        <v>272</v>
      </c>
    </row>
    <row r="338" spans="1:13" x14ac:dyDescent="0.2">
      <c r="A338" s="2" t="s">
        <v>79</v>
      </c>
      <c r="B338" s="2" t="s">
        <v>239</v>
      </c>
      <c r="C338" s="3">
        <v>230370</v>
      </c>
      <c r="D338" s="4">
        <v>3</v>
      </c>
      <c r="E338" s="4">
        <v>3</v>
      </c>
      <c r="F338" s="4">
        <v>3</v>
      </c>
      <c r="G338" s="4">
        <v>3</v>
      </c>
      <c r="H338" s="4">
        <v>3</v>
      </c>
      <c r="I338" s="4">
        <v>3</v>
      </c>
      <c r="J338" s="5">
        <v>0.6</v>
      </c>
      <c r="K338" s="2" t="s">
        <v>269</v>
      </c>
      <c r="L338" s="2" t="s">
        <v>273</v>
      </c>
      <c r="M338" s="2" t="s">
        <v>283</v>
      </c>
    </row>
    <row r="339" spans="1:13" x14ac:dyDescent="0.2">
      <c r="A339" s="2" t="s">
        <v>79</v>
      </c>
      <c r="B339" s="2" t="s">
        <v>239</v>
      </c>
      <c r="C339" s="3">
        <v>230370</v>
      </c>
      <c r="D339" s="4">
        <v>4</v>
      </c>
      <c r="E339" s="4">
        <v>3</v>
      </c>
      <c r="F339" s="4">
        <v>3</v>
      </c>
      <c r="G339" s="4">
        <v>3</v>
      </c>
      <c r="H339" s="4">
        <v>3</v>
      </c>
      <c r="I339" s="4">
        <v>2</v>
      </c>
      <c r="J339" s="5">
        <v>0.6</v>
      </c>
      <c r="K339" s="2" t="s">
        <v>269</v>
      </c>
      <c r="L339" s="2" t="s">
        <v>199</v>
      </c>
      <c r="M339" s="2" t="s">
        <v>274</v>
      </c>
    </row>
    <row r="340" spans="1:13" x14ac:dyDescent="0.2">
      <c r="A340" s="2" t="s">
        <v>79</v>
      </c>
      <c r="B340" s="2" t="s">
        <v>239</v>
      </c>
      <c r="C340" s="3">
        <v>230370</v>
      </c>
      <c r="D340" s="4">
        <v>5</v>
      </c>
      <c r="E340" s="4">
        <v>3</v>
      </c>
      <c r="F340" s="4">
        <v>4</v>
      </c>
      <c r="G340" s="4">
        <v>4</v>
      </c>
      <c r="H340" s="4">
        <v>5</v>
      </c>
      <c r="I340" s="4">
        <v>4</v>
      </c>
      <c r="J340" s="5">
        <v>0.83</v>
      </c>
      <c r="K340" s="2" t="s">
        <v>269</v>
      </c>
      <c r="L340" s="2" t="s">
        <v>273</v>
      </c>
      <c r="M340" s="2" t="s">
        <v>276</v>
      </c>
    </row>
    <row r="341" spans="1:13" x14ac:dyDescent="0.2">
      <c r="A341" s="2" t="s">
        <v>79</v>
      </c>
      <c r="B341" s="2" t="s">
        <v>239</v>
      </c>
      <c r="C341" s="3">
        <v>230370</v>
      </c>
      <c r="D341" s="4">
        <v>4</v>
      </c>
      <c r="E341" s="4">
        <v>4</v>
      </c>
      <c r="F341" s="4">
        <v>4</v>
      </c>
      <c r="G341" s="4">
        <v>4</v>
      </c>
      <c r="H341" s="4">
        <v>3</v>
      </c>
      <c r="I341" s="4">
        <v>4</v>
      </c>
      <c r="J341" s="5">
        <v>0.77</v>
      </c>
      <c r="K341" s="2" t="s">
        <v>269</v>
      </c>
      <c r="L341" s="2" t="s">
        <v>269</v>
      </c>
      <c r="M341" s="2" t="s">
        <v>277</v>
      </c>
    </row>
    <row r="342" spans="1:13" x14ac:dyDescent="0.2">
      <c r="A342" s="2" t="s">
        <v>79</v>
      </c>
      <c r="B342" s="2" t="s">
        <v>239</v>
      </c>
      <c r="C342" s="3">
        <v>230370</v>
      </c>
      <c r="D342" s="4">
        <v>3</v>
      </c>
      <c r="E342" s="4">
        <v>3</v>
      </c>
      <c r="F342" s="4">
        <v>3</v>
      </c>
      <c r="G342" s="4">
        <v>3</v>
      </c>
      <c r="H342" s="4">
        <v>4</v>
      </c>
      <c r="I342" s="4">
        <v>4</v>
      </c>
      <c r="J342" s="5">
        <v>0.67</v>
      </c>
      <c r="K342" s="2" t="s">
        <v>269</v>
      </c>
      <c r="L342" s="2" t="s">
        <v>199</v>
      </c>
      <c r="M342" s="2" t="s">
        <v>278</v>
      </c>
    </row>
    <row r="343" spans="1:13" x14ac:dyDescent="0.2">
      <c r="A343" s="2" t="s">
        <v>79</v>
      </c>
      <c r="B343" s="2" t="s">
        <v>239</v>
      </c>
      <c r="C343" s="3">
        <v>230370</v>
      </c>
      <c r="D343" s="4">
        <v>5</v>
      </c>
      <c r="E343" s="4">
        <v>5</v>
      </c>
      <c r="F343" s="4">
        <v>5</v>
      </c>
      <c r="G343" s="4">
        <v>5</v>
      </c>
      <c r="H343" s="4">
        <v>5</v>
      </c>
      <c r="I343" s="4">
        <v>5</v>
      </c>
      <c r="J343" s="5">
        <v>1</v>
      </c>
      <c r="K343" s="2" t="s">
        <v>269</v>
      </c>
      <c r="L343" s="2" t="s">
        <v>269</v>
      </c>
      <c r="M343" s="2" t="s">
        <v>279</v>
      </c>
    </row>
    <row r="344" spans="1:13" x14ac:dyDescent="0.2">
      <c r="A344" s="2" t="s">
        <v>79</v>
      </c>
      <c r="B344" s="2" t="s">
        <v>239</v>
      </c>
      <c r="C344" s="3">
        <v>230370</v>
      </c>
      <c r="D344" s="4">
        <v>5</v>
      </c>
      <c r="E344" s="4">
        <v>4</v>
      </c>
      <c r="F344" s="4">
        <v>4</v>
      </c>
      <c r="G344" s="4">
        <v>4</v>
      </c>
      <c r="H344" s="4">
        <v>4</v>
      </c>
      <c r="I344" s="4">
        <v>5</v>
      </c>
      <c r="J344" s="5">
        <v>0.87</v>
      </c>
      <c r="K344" s="2" t="s">
        <v>269</v>
      </c>
      <c r="L344" s="2" t="s">
        <v>273</v>
      </c>
      <c r="M344" s="2" t="s">
        <v>280</v>
      </c>
    </row>
    <row r="345" spans="1:13" x14ac:dyDescent="0.2">
      <c r="A345" s="2" t="s">
        <v>79</v>
      </c>
      <c r="B345" s="2" t="s">
        <v>239</v>
      </c>
      <c r="C345" s="3">
        <v>230370</v>
      </c>
      <c r="D345" s="4">
        <v>5</v>
      </c>
      <c r="E345" s="4">
        <v>3</v>
      </c>
      <c r="F345" s="4">
        <v>4</v>
      </c>
      <c r="G345" s="4">
        <v>5</v>
      </c>
      <c r="H345" s="4">
        <v>5</v>
      </c>
      <c r="I345" s="4">
        <v>5</v>
      </c>
      <c r="J345" s="5">
        <v>0.9</v>
      </c>
      <c r="K345" s="2" t="s">
        <v>269</v>
      </c>
      <c r="L345" s="2" t="s">
        <v>269</v>
      </c>
      <c r="M345" s="2" t="s">
        <v>281</v>
      </c>
    </row>
    <row r="346" spans="1:13" x14ac:dyDescent="0.2">
      <c r="A346" s="2" t="s">
        <v>79</v>
      </c>
      <c r="B346" s="2" t="s">
        <v>239</v>
      </c>
      <c r="C346" s="3">
        <v>230370</v>
      </c>
      <c r="D346" s="4">
        <v>5</v>
      </c>
      <c r="E346" s="4">
        <v>3</v>
      </c>
      <c r="F346" s="4">
        <v>4</v>
      </c>
      <c r="G346" s="4">
        <v>3</v>
      </c>
      <c r="H346" s="4">
        <v>5</v>
      </c>
      <c r="I346" s="4">
        <v>5</v>
      </c>
      <c r="J346" s="5">
        <v>0.83</v>
      </c>
      <c r="K346" s="2" t="s">
        <v>269</v>
      </c>
      <c r="L346" s="2" t="s">
        <v>273</v>
      </c>
      <c r="M346" s="2" t="s">
        <v>285</v>
      </c>
    </row>
    <row r="347" spans="1:13" x14ac:dyDescent="0.2">
      <c r="A347" s="2" t="s">
        <v>87</v>
      </c>
      <c r="B347" s="2" t="s">
        <v>251</v>
      </c>
      <c r="C347" s="3">
        <v>215000</v>
      </c>
      <c r="D347" s="4">
        <v>4</v>
      </c>
      <c r="E347" s="4">
        <v>3</v>
      </c>
      <c r="F347" s="4">
        <v>3</v>
      </c>
      <c r="G347" s="4">
        <v>3</v>
      </c>
      <c r="H347" s="4">
        <v>5</v>
      </c>
      <c r="I347" s="4">
        <v>4</v>
      </c>
      <c r="J347" s="5">
        <v>0.73</v>
      </c>
      <c r="K347" s="2" t="s">
        <v>269</v>
      </c>
      <c r="L347" s="2" t="s">
        <v>273</v>
      </c>
      <c r="M347" s="2" t="s">
        <v>282</v>
      </c>
    </row>
    <row r="348" spans="1:13" x14ac:dyDescent="0.2">
      <c r="A348" s="2" t="s">
        <v>87</v>
      </c>
      <c r="B348" s="2" t="s">
        <v>251</v>
      </c>
      <c r="C348" s="3">
        <v>215000</v>
      </c>
      <c r="D348" s="4">
        <v>4</v>
      </c>
      <c r="E348" s="4">
        <v>4</v>
      </c>
      <c r="F348" s="4">
        <v>4</v>
      </c>
      <c r="G348" s="4">
        <v>3</v>
      </c>
      <c r="H348" s="4">
        <v>4</v>
      </c>
      <c r="I348" s="4">
        <v>3</v>
      </c>
      <c r="J348" s="5">
        <v>0.73</v>
      </c>
      <c r="K348" s="2" t="s">
        <v>269</v>
      </c>
      <c r="L348" s="2" t="s">
        <v>269</v>
      </c>
      <c r="M348" s="2" t="s">
        <v>283</v>
      </c>
    </row>
    <row r="349" spans="1:13" x14ac:dyDescent="0.2">
      <c r="A349" s="2" t="s">
        <v>87</v>
      </c>
      <c r="B349" s="2" t="s">
        <v>251</v>
      </c>
      <c r="C349" s="3">
        <v>215000</v>
      </c>
      <c r="D349" s="4">
        <v>2</v>
      </c>
      <c r="E349" s="4">
        <v>2</v>
      </c>
      <c r="F349" s="4">
        <v>2</v>
      </c>
      <c r="G349" s="4">
        <v>2</v>
      </c>
      <c r="H349" s="4">
        <v>3</v>
      </c>
      <c r="I349" s="4">
        <v>2</v>
      </c>
      <c r="J349" s="5">
        <v>0.43</v>
      </c>
      <c r="K349" s="2" t="s">
        <v>269</v>
      </c>
      <c r="L349" s="2" t="s">
        <v>199</v>
      </c>
      <c r="M349" s="2" t="s">
        <v>274</v>
      </c>
    </row>
    <row r="350" spans="1:13" x14ac:dyDescent="0.2">
      <c r="A350" s="2" t="s">
        <v>87</v>
      </c>
      <c r="B350" s="2" t="s">
        <v>251</v>
      </c>
      <c r="C350" s="3">
        <v>215000</v>
      </c>
      <c r="D350" s="4">
        <v>5</v>
      </c>
      <c r="E350" s="4">
        <v>4</v>
      </c>
      <c r="F350" s="4">
        <v>5</v>
      </c>
      <c r="G350" s="4">
        <v>4</v>
      </c>
      <c r="H350" s="4">
        <v>5</v>
      </c>
      <c r="I350" s="4">
        <v>2</v>
      </c>
      <c r="J350" s="5">
        <v>0.83</v>
      </c>
      <c r="K350" s="2" t="s">
        <v>269</v>
      </c>
      <c r="L350" s="2" t="s">
        <v>273</v>
      </c>
      <c r="M350" s="2" t="s">
        <v>275</v>
      </c>
    </row>
    <row r="351" spans="1:13" x14ac:dyDescent="0.2">
      <c r="A351" s="2" t="s">
        <v>87</v>
      </c>
      <c r="B351" s="2" t="s">
        <v>251</v>
      </c>
      <c r="C351" s="3">
        <v>215000</v>
      </c>
      <c r="D351" s="4">
        <v>3</v>
      </c>
      <c r="E351" s="4">
        <v>3</v>
      </c>
      <c r="F351" s="4">
        <v>4</v>
      </c>
      <c r="G351" s="4">
        <v>3</v>
      </c>
      <c r="H351" s="4">
        <v>3</v>
      </c>
      <c r="I351" s="4">
        <v>3</v>
      </c>
      <c r="J351" s="5">
        <v>0.63</v>
      </c>
      <c r="K351" s="2" t="s">
        <v>269</v>
      </c>
      <c r="L351" s="2" t="s">
        <v>273</v>
      </c>
      <c r="M351" s="2" t="s">
        <v>277</v>
      </c>
    </row>
    <row r="352" spans="1:13" x14ac:dyDescent="0.2">
      <c r="A352" s="2" t="s">
        <v>87</v>
      </c>
      <c r="B352" s="2" t="s">
        <v>251</v>
      </c>
      <c r="C352" s="3">
        <v>215000</v>
      </c>
      <c r="D352" s="4">
        <v>4</v>
      </c>
      <c r="E352" s="4">
        <v>3</v>
      </c>
      <c r="F352" s="4">
        <v>3</v>
      </c>
      <c r="G352" s="4">
        <v>4</v>
      </c>
      <c r="H352" s="4">
        <v>4</v>
      </c>
      <c r="I352" s="4">
        <v>3</v>
      </c>
      <c r="J352" s="5">
        <v>0.7</v>
      </c>
      <c r="K352" s="2" t="s">
        <v>269</v>
      </c>
      <c r="L352" s="2" t="s">
        <v>273</v>
      </c>
      <c r="M352" s="2" t="s">
        <v>280</v>
      </c>
    </row>
    <row r="353" spans="1:13" x14ac:dyDescent="0.2">
      <c r="A353" s="2" t="s">
        <v>84</v>
      </c>
      <c r="B353" s="2" t="s">
        <v>84</v>
      </c>
      <c r="C353" s="3">
        <v>175000</v>
      </c>
      <c r="D353" s="4">
        <v>4</v>
      </c>
      <c r="E353" s="4">
        <v>4</v>
      </c>
      <c r="F353" s="4">
        <v>3</v>
      </c>
      <c r="G353" s="4">
        <v>4</v>
      </c>
      <c r="H353" s="4">
        <v>3</v>
      </c>
      <c r="I353" s="4">
        <v>4</v>
      </c>
      <c r="J353" s="5">
        <v>0.73</v>
      </c>
      <c r="K353" s="2" t="s">
        <v>273</v>
      </c>
      <c r="L353" s="2" t="s">
        <v>273</v>
      </c>
      <c r="M353" s="2" t="s">
        <v>282</v>
      </c>
    </row>
    <row r="354" spans="1:13" x14ac:dyDescent="0.2">
      <c r="A354" s="2" t="s">
        <v>84</v>
      </c>
      <c r="B354" s="2" t="s">
        <v>84</v>
      </c>
      <c r="C354" s="3">
        <v>175000</v>
      </c>
      <c r="D354" s="4">
        <v>3</v>
      </c>
      <c r="E354" s="4">
        <v>3</v>
      </c>
      <c r="F354" s="4">
        <v>3</v>
      </c>
      <c r="G354" s="4">
        <v>3</v>
      </c>
      <c r="H354" s="4">
        <v>3</v>
      </c>
      <c r="I354" s="4">
        <v>3</v>
      </c>
      <c r="J354" s="5">
        <v>0.6</v>
      </c>
      <c r="K354" s="2" t="s">
        <v>273</v>
      </c>
      <c r="L354" s="2" t="s">
        <v>273</v>
      </c>
      <c r="M354" s="2" t="s">
        <v>283</v>
      </c>
    </row>
    <row r="355" spans="1:13" x14ac:dyDescent="0.2">
      <c r="A355" s="2" t="s">
        <v>84</v>
      </c>
      <c r="B355" s="2" t="s">
        <v>84</v>
      </c>
      <c r="C355" s="3">
        <v>175000</v>
      </c>
      <c r="D355" s="4">
        <v>3</v>
      </c>
      <c r="E355" s="4">
        <v>3</v>
      </c>
      <c r="F355" s="4">
        <v>2</v>
      </c>
      <c r="G355" s="4">
        <v>2</v>
      </c>
      <c r="H355" s="4">
        <v>2</v>
      </c>
      <c r="I355" s="4">
        <v>2</v>
      </c>
      <c r="J355" s="5">
        <v>0.47</v>
      </c>
      <c r="K355" s="2" t="s">
        <v>273</v>
      </c>
      <c r="L355" s="2" t="s">
        <v>199</v>
      </c>
      <c r="M355" s="2" t="s">
        <v>284</v>
      </c>
    </row>
    <row r="356" spans="1:13" x14ac:dyDescent="0.2">
      <c r="A356" s="2" t="s">
        <v>84</v>
      </c>
      <c r="B356" s="2" t="s">
        <v>84</v>
      </c>
      <c r="C356" s="3">
        <v>175000</v>
      </c>
      <c r="D356" s="4">
        <v>3</v>
      </c>
      <c r="E356" s="4">
        <v>4</v>
      </c>
      <c r="F356" s="4">
        <v>4</v>
      </c>
      <c r="G356" s="4">
        <v>4</v>
      </c>
      <c r="H356" s="4">
        <v>3</v>
      </c>
      <c r="I356" s="4">
        <v>4</v>
      </c>
      <c r="J356" s="5">
        <v>0.73</v>
      </c>
      <c r="K356" s="2" t="s">
        <v>273</v>
      </c>
      <c r="L356" s="2" t="s">
        <v>273</v>
      </c>
      <c r="M356" s="2" t="s">
        <v>285</v>
      </c>
    </row>
    <row r="357" spans="1:13" x14ac:dyDescent="0.2">
      <c r="A357" s="2" t="s">
        <v>67</v>
      </c>
      <c r="B357" s="2" t="s">
        <v>185</v>
      </c>
      <c r="C357" s="3">
        <v>38000</v>
      </c>
      <c r="D357" s="4">
        <v>3</v>
      </c>
      <c r="E357" s="4">
        <v>3</v>
      </c>
      <c r="F357" s="4">
        <v>4</v>
      </c>
      <c r="G357" s="4">
        <v>3</v>
      </c>
      <c r="H357" s="4">
        <v>3</v>
      </c>
      <c r="I357" s="4">
        <v>4</v>
      </c>
      <c r="J357" s="5">
        <v>0.67</v>
      </c>
      <c r="K357" s="2" t="s">
        <v>273</v>
      </c>
      <c r="L357" s="2" t="s">
        <v>199</v>
      </c>
      <c r="M357" s="2" t="s">
        <v>282</v>
      </c>
    </row>
    <row r="358" spans="1:13" x14ac:dyDescent="0.2">
      <c r="A358" s="2" t="s">
        <v>67</v>
      </c>
      <c r="B358" s="2" t="s">
        <v>185</v>
      </c>
      <c r="C358" s="3">
        <v>38000</v>
      </c>
      <c r="D358" s="4">
        <v>3</v>
      </c>
      <c r="E358" s="4">
        <v>3</v>
      </c>
      <c r="F358" s="4">
        <v>3</v>
      </c>
      <c r="G358" s="4">
        <v>4</v>
      </c>
      <c r="H358" s="4">
        <v>3</v>
      </c>
      <c r="I358" s="4">
        <v>3</v>
      </c>
      <c r="J358" s="5">
        <v>0.63</v>
      </c>
      <c r="K358" s="2" t="s">
        <v>273</v>
      </c>
      <c r="L358" s="2" t="s">
        <v>199</v>
      </c>
      <c r="M358" s="2" t="s">
        <v>270</v>
      </c>
    </row>
    <row r="359" spans="1:13" x14ac:dyDescent="0.2">
      <c r="A359" s="2" t="s">
        <v>92</v>
      </c>
      <c r="B359" s="2" t="s">
        <v>192</v>
      </c>
      <c r="C359" s="3">
        <v>115000</v>
      </c>
      <c r="D359" s="4">
        <v>4</v>
      </c>
      <c r="E359" s="4">
        <v>3</v>
      </c>
      <c r="F359" s="4">
        <v>3</v>
      </c>
      <c r="G359" s="4">
        <v>4</v>
      </c>
      <c r="H359" s="4">
        <v>4</v>
      </c>
      <c r="I359" s="4">
        <v>3</v>
      </c>
      <c r="J359" s="5">
        <v>0.7</v>
      </c>
      <c r="K359" s="2" t="s">
        <v>273</v>
      </c>
      <c r="L359" s="2" t="s">
        <v>199</v>
      </c>
      <c r="M359" s="2" t="s">
        <v>282</v>
      </c>
    </row>
    <row r="360" spans="1:13" x14ac:dyDescent="0.2">
      <c r="A360" s="2" t="s">
        <v>92</v>
      </c>
      <c r="B360" s="2" t="s">
        <v>192</v>
      </c>
      <c r="C360" s="3">
        <v>115000</v>
      </c>
      <c r="D360" s="4">
        <v>4</v>
      </c>
      <c r="E360" s="4">
        <v>3</v>
      </c>
      <c r="F360" s="4">
        <v>3</v>
      </c>
      <c r="G360" s="4">
        <v>4</v>
      </c>
      <c r="H360" s="4">
        <v>2</v>
      </c>
      <c r="I360" s="4">
        <v>3</v>
      </c>
      <c r="J360" s="5">
        <v>0.63</v>
      </c>
      <c r="K360" s="2" t="s">
        <v>273</v>
      </c>
      <c r="L360" s="2" t="s">
        <v>199</v>
      </c>
      <c r="M360" s="2" t="s">
        <v>270</v>
      </c>
    </row>
    <row r="361" spans="1:13" x14ac:dyDescent="0.2">
      <c r="A361" s="2" t="s">
        <v>92</v>
      </c>
      <c r="B361" s="2" t="s">
        <v>192</v>
      </c>
      <c r="C361" s="3">
        <v>115000</v>
      </c>
      <c r="D361" s="4">
        <v>2</v>
      </c>
      <c r="E361" s="4">
        <v>2</v>
      </c>
      <c r="F361" s="4">
        <v>1</v>
      </c>
      <c r="G361" s="4">
        <v>1</v>
      </c>
      <c r="H361" s="4">
        <v>2</v>
      </c>
      <c r="I361" s="4">
        <v>2</v>
      </c>
      <c r="J361" s="5">
        <v>0.33</v>
      </c>
      <c r="K361" s="2" t="s">
        <v>273</v>
      </c>
      <c r="L361" s="2" t="s">
        <v>199</v>
      </c>
      <c r="M361" s="2" t="s">
        <v>271</v>
      </c>
    </row>
    <row r="362" spans="1:13" x14ac:dyDescent="0.2">
      <c r="A362" s="2" t="s">
        <v>92</v>
      </c>
      <c r="B362" s="2" t="s">
        <v>192</v>
      </c>
      <c r="C362" s="3">
        <v>115000</v>
      </c>
      <c r="D362" s="4">
        <v>3</v>
      </c>
      <c r="E362" s="4">
        <v>3</v>
      </c>
      <c r="F362" s="4">
        <v>2</v>
      </c>
      <c r="G362" s="4">
        <v>3</v>
      </c>
      <c r="H362" s="4">
        <v>2</v>
      </c>
      <c r="I362" s="4">
        <v>3</v>
      </c>
      <c r="J362" s="5">
        <v>0.53</v>
      </c>
      <c r="K362" s="2" t="s">
        <v>273</v>
      </c>
      <c r="L362" s="2" t="s">
        <v>199</v>
      </c>
      <c r="M362" s="2" t="s">
        <v>272</v>
      </c>
    </row>
    <row r="363" spans="1:13" x14ac:dyDescent="0.2">
      <c r="A363" s="2" t="s">
        <v>92</v>
      </c>
      <c r="B363" s="2" t="s">
        <v>192</v>
      </c>
      <c r="C363" s="3">
        <v>115000</v>
      </c>
      <c r="D363" s="4">
        <v>2</v>
      </c>
      <c r="E363" s="4">
        <v>2</v>
      </c>
      <c r="F363" s="4">
        <v>2</v>
      </c>
      <c r="G363" s="4">
        <v>2</v>
      </c>
      <c r="H363" s="4">
        <v>2</v>
      </c>
      <c r="I363" s="4">
        <v>2</v>
      </c>
      <c r="J363" s="5">
        <v>0.4</v>
      </c>
      <c r="K363" s="2" t="s">
        <v>273</v>
      </c>
      <c r="L363" s="2" t="s">
        <v>273</v>
      </c>
      <c r="M363" s="2" t="s">
        <v>283</v>
      </c>
    </row>
    <row r="364" spans="1:13" x14ac:dyDescent="0.2">
      <c r="A364" s="2" t="s">
        <v>92</v>
      </c>
      <c r="B364" s="2" t="s">
        <v>192</v>
      </c>
      <c r="C364" s="3">
        <v>115000</v>
      </c>
      <c r="D364" s="4">
        <v>2</v>
      </c>
      <c r="E364" s="4">
        <v>1</v>
      </c>
      <c r="F364" s="4">
        <v>2</v>
      </c>
      <c r="G364" s="4">
        <v>4</v>
      </c>
      <c r="H364" s="4">
        <v>4</v>
      </c>
      <c r="I364" s="4">
        <v>1</v>
      </c>
      <c r="J364" s="5">
        <v>0.47</v>
      </c>
      <c r="K364" s="2" t="s">
        <v>273</v>
      </c>
      <c r="L364" s="2" t="s">
        <v>199</v>
      </c>
      <c r="M364" s="2" t="s">
        <v>284</v>
      </c>
    </row>
    <row r="365" spans="1:13" x14ac:dyDescent="0.2">
      <c r="A365" s="2" t="s">
        <v>92</v>
      </c>
      <c r="B365" s="2" t="s">
        <v>192</v>
      </c>
      <c r="C365" s="3">
        <v>115000</v>
      </c>
      <c r="D365" s="4">
        <v>2</v>
      </c>
      <c r="E365" s="4">
        <v>3</v>
      </c>
      <c r="F365" s="4">
        <v>3</v>
      </c>
      <c r="G365" s="4">
        <v>4</v>
      </c>
      <c r="H365" s="4">
        <v>3</v>
      </c>
      <c r="I365" s="4">
        <v>3</v>
      </c>
      <c r="J365" s="5">
        <v>0.6</v>
      </c>
      <c r="K365" s="2" t="s">
        <v>273</v>
      </c>
      <c r="L365" s="2" t="s">
        <v>199</v>
      </c>
      <c r="M365" s="2" t="s">
        <v>275</v>
      </c>
    </row>
    <row r="366" spans="1:13" x14ac:dyDescent="0.2">
      <c r="A366" s="2" t="s">
        <v>92</v>
      </c>
      <c r="B366" s="2" t="s">
        <v>192</v>
      </c>
      <c r="C366" s="3">
        <v>115000</v>
      </c>
      <c r="D366" s="4">
        <v>2</v>
      </c>
      <c r="E366" s="4">
        <v>4</v>
      </c>
      <c r="F366" s="4">
        <v>4</v>
      </c>
      <c r="G366" s="4">
        <v>5</v>
      </c>
      <c r="H366" s="4">
        <v>3</v>
      </c>
      <c r="I366" s="4">
        <v>4</v>
      </c>
      <c r="J366" s="5">
        <v>0.73</v>
      </c>
      <c r="K366" s="2" t="s">
        <v>273</v>
      </c>
      <c r="L366" s="2" t="s">
        <v>199</v>
      </c>
      <c r="M366" s="2" t="s">
        <v>276</v>
      </c>
    </row>
    <row r="367" spans="1:13" x14ac:dyDescent="0.2">
      <c r="A367" s="2" t="s">
        <v>92</v>
      </c>
      <c r="B367" s="2" t="s">
        <v>192</v>
      </c>
      <c r="C367" s="3">
        <v>115000</v>
      </c>
      <c r="D367" s="4">
        <v>2</v>
      </c>
      <c r="E367" s="4">
        <v>2</v>
      </c>
      <c r="F367" s="4">
        <v>2</v>
      </c>
      <c r="G367" s="4">
        <v>2</v>
      </c>
      <c r="H367" s="4">
        <v>3</v>
      </c>
      <c r="I367" s="4">
        <v>2</v>
      </c>
      <c r="J367" s="5">
        <v>0.43</v>
      </c>
      <c r="K367" s="2" t="s">
        <v>273</v>
      </c>
      <c r="L367" s="2" t="s">
        <v>199</v>
      </c>
      <c r="M367" s="2" t="s">
        <v>278</v>
      </c>
    </row>
    <row r="368" spans="1:13" x14ac:dyDescent="0.2">
      <c r="A368" s="2" t="s">
        <v>92</v>
      </c>
      <c r="B368" s="2" t="s">
        <v>192</v>
      </c>
      <c r="C368" s="3">
        <v>115000</v>
      </c>
      <c r="D368" s="4">
        <v>3</v>
      </c>
      <c r="E368" s="4">
        <v>3</v>
      </c>
      <c r="F368" s="4">
        <v>3</v>
      </c>
      <c r="G368" s="4">
        <v>5</v>
      </c>
      <c r="H368" s="4">
        <v>3</v>
      </c>
      <c r="I368" s="4">
        <v>4</v>
      </c>
      <c r="J368" s="5">
        <v>0.7</v>
      </c>
      <c r="K368" s="2" t="s">
        <v>273</v>
      </c>
      <c r="L368" s="2" t="s">
        <v>199</v>
      </c>
      <c r="M368" s="2" t="s">
        <v>279</v>
      </c>
    </row>
    <row r="369" spans="1:13" x14ac:dyDescent="0.2">
      <c r="A369" s="2" t="s">
        <v>92</v>
      </c>
      <c r="B369" s="2" t="s">
        <v>192</v>
      </c>
      <c r="C369" s="3">
        <v>115000</v>
      </c>
      <c r="D369" s="4">
        <v>3</v>
      </c>
      <c r="E369" s="4">
        <v>4</v>
      </c>
      <c r="F369" s="4">
        <v>3</v>
      </c>
      <c r="G369" s="4">
        <v>4</v>
      </c>
      <c r="H369" s="4">
        <v>3</v>
      </c>
      <c r="I369" s="4">
        <v>3</v>
      </c>
      <c r="J369" s="5">
        <v>0.67</v>
      </c>
      <c r="K369" s="2" t="s">
        <v>273</v>
      </c>
      <c r="L369" s="2" t="s">
        <v>273</v>
      </c>
      <c r="M369" s="2" t="s">
        <v>280</v>
      </c>
    </row>
    <row r="370" spans="1:13" x14ac:dyDescent="0.2">
      <c r="A370" s="2" t="s">
        <v>92</v>
      </c>
      <c r="B370" s="2" t="s">
        <v>192</v>
      </c>
      <c r="C370" s="3">
        <v>115000</v>
      </c>
      <c r="D370" s="4">
        <v>3</v>
      </c>
      <c r="E370" s="4">
        <v>2</v>
      </c>
      <c r="F370" s="4">
        <v>3</v>
      </c>
      <c r="G370" s="4">
        <v>4</v>
      </c>
      <c r="H370" s="4">
        <v>3</v>
      </c>
      <c r="I370" s="4">
        <v>1</v>
      </c>
      <c r="J370" s="5">
        <v>0.53</v>
      </c>
      <c r="K370" s="2" t="s">
        <v>273</v>
      </c>
      <c r="L370" s="2" t="s">
        <v>199</v>
      </c>
      <c r="M370" s="2" t="s">
        <v>281</v>
      </c>
    </row>
    <row r="371" spans="1:13" x14ac:dyDescent="0.2">
      <c r="A371" s="2" t="s">
        <v>92</v>
      </c>
      <c r="B371" s="2" t="s">
        <v>192</v>
      </c>
      <c r="C371" s="3">
        <v>115000</v>
      </c>
      <c r="D371" s="4">
        <v>3</v>
      </c>
      <c r="E371" s="4">
        <v>3</v>
      </c>
      <c r="F371" s="4">
        <v>4</v>
      </c>
      <c r="G371" s="4">
        <v>4</v>
      </c>
      <c r="H371" s="4">
        <v>3</v>
      </c>
      <c r="I371" s="4">
        <v>4</v>
      </c>
      <c r="J371" s="5">
        <v>0.7</v>
      </c>
      <c r="K371" s="2" t="s">
        <v>273</v>
      </c>
      <c r="L371" s="2" t="s">
        <v>199</v>
      </c>
      <c r="M371" s="2" t="s">
        <v>285</v>
      </c>
    </row>
    <row r="372" spans="1:13" x14ac:dyDescent="0.2">
      <c r="A372" s="2" t="s">
        <v>42</v>
      </c>
      <c r="B372" s="2" t="s">
        <v>204</v>
      </c>
      <c r="C372" s="3">
        <v>67511.48</v>
      </c>
      <c r="D372" s="4">
        <v>4</v>
      </c>
      <c r="E372" s="4">
        <v>4</v>
      </c>
      <c r="F372" s="4">
        <v>4</v>
      </c>
      <c r="G372" s="4">
        <v>4</v>
      </c>
      <c r="H372" s="4">
        <v>5</v>
      </c>
      <c r="I372" s="4">
        <v>4</v>
      </c>
      <c r="J372" s="5">
        <v>0.83</v>
      </c>
      <c r="K372" s="2" t="s">
        <v>273</v>
      </c>
      <c r="L372" s="2" t="s">
        <v>273</v>
      </c>
      <c r="M372" s="2" t="s">
        <v>282</v>
      </c>
    </row>
    <row r="373" spans="1:13" x14ac:dyDescent="0.2">
      <c r="A373" s="2" t="s">
        <v>48</v>
      </c>
      <c r="B373" s="2" t="s">
        <v>230</v>
      </c>
      <c r="C373" s="3">
        <v>489972</v>
      </c>
      <c r="D373" s="4">
        <v>2</v>
      </c>
      <c r="E373" s="4">
        <v>2</v>
      </c>
      <c r="F373" s="4">
        <v>2</v>
      </c>
      <c r="G373" s="4">
        <v>2</v>
      </c>
      <c r="H373" s="4">
        <v>2</v>
      </c>
      <c r="I373" s="4">
        <v>2</v>
      </c>
      <c r="J373" s="5">
        <v>0.4</v>
      </c>
      <c r="K373" s="2" t="s">
        <v>273</v>
      </c>
      <c r="L373" s="2" t="s">
        <v>273</v>
      </c>
      <c r="M373" s="2" t="s">
        <v>283</v>
      </c>
    </row>
    <row r="374" spans="1:13" x14ac:dyDescent="0.2">
      <c r="A374" s="2" t="s">
        <v>63</v>
      </c>
      <c r="B374" s="2" t="s">
        <v>257</v>
      </c>
      <c r="C374" s="3">
        <v>110000</v>
      </c>
      <c r="D374" s="4">
        <v>4</v>
      </c>
      <c r="E374" s="4">
        <v>2</v>
      </c>
      <c r="F374" s="4">
        <v>2</v>
      </c>
      <c r="G374" s="4">
        <v>3</v>
      </c>
      <c r="H374" s="4">
        <v>4</v>
      </c>
      <c r="I374" s="4">
        <v>2</v>
      </c>
      <c r="J374" s="5">
        <v>0.56999999999999995</v>
      </c>
      <c r="K374" s="2" t="s">
        <v>273</v>
      </c>
      <c r="L374" s="2" t="s">
        <v>273</v>
      </c>
      <c r="M374" s="2" t="s">
        <v>283</v>
      </c>
    </row>
    <row r="375" spans="1:13" x14ac:dyDescent="0.2">
      <c r="A375" s="2" t="s">
        <v>90</v>
      </c>
      <c r="B375" s="2" t="s">
        <v>195</v>
      </c>
      <c r="C375" s="3">
        <v>95872</v>
      </c>
      <c r="D375" s="4">
        <v>3</v>
      </c>
      <c r="E375" s="4">
        <v>4</v>
      </c>
      <c r="F375" s="4">
        <v>3</v>
      </c>
      <c r="G375" s="4">
        <v>3</v>
      </c>
      <c r="H375" s="4">
        <v>4</v>
      </c>
      <c r="I375" s="4">
        <v>3</v>
      </c>
      <c r="J375" s="5">
        <v>0.67</v>
      </c>
      <c r="K375" s="2" t="s">
        <v>273</v>
      </c>
      <c r="L375" s="2" t="s">
        <v>273</v>
      </c>
      <c r="M375" s="2" t="s">
        <v>282</v>
      </c>
    </row>
    <row r="376" spans="1:13" x14ac:dyDescent="0.2">
      <c r="A376" s="2" t="s">
        <v>90</v>
      </c>
      <c r="B376" s="2" t="s">
        <v>195</v>
      </c>
      <c r="C376" s="3">
        <v>95872</v>
      </c>
      <c r="D376" s="4">
        <v>1</v>
      </c>
      <c r="E376" s="4">
        <v>1</v>
      </c>
      <c r="F376" s="4">
        <v>1</v>
      </c>
      <c r="G376" s="4">
        <v>1</v>
      </c>
      <c r="H376" s="4">
        <v>1</v>
      </c>
      <c r="I376" s="4">
        <v>1</v>
      </c>
      <c r="J376" s="5">
        <v>0.2</v>
      </c>
      <c r="K376" s="2" t="s">
        <v>273</v>
      </c>
      <c r="L376" s="2" t="s">
        <v>273</v>
      </c>
      <c r="M376" s="2" t="s">
        <v>270</v>
      </c>
    </row>
    <row r="377" spans="1:13" x14ac:dyDescent="0.2">
      <c r="A377" s="2" t="s">
        <v>90</v>
      </c>
      <c r="B377" s="2" t="s">
        <v>195</v>
      </c>
      <c r="C377" s="3">
        <v>95872</v>
      </c>
      <c r="D377" s="4">
        <v>2</v>
      </c>
      <c r="E377" s="4">
        <v>2</v>
      </c>
      <c r="F377" s="4">
        <v>2</v>
      </c>
      <c r="G377" s="4">
        <v>2</v>
      </c>
      <c r="H377" s="4">
        <v>3</v>
      </c>
      <c r="I377" s="4">
        <v>3</v>
      </c>
      <c r="J377" s="5">
        <v>0.47</v>
      </c>
      <c r="K377" s="2" t="s">
        <v>273</v>
      </c>
      <c r="L377" s="2" t="s">
        <v>273</v>
      </c>
      <c r="M377" s="2" t="s">
        <v>271</v>
      </c>
    </row>
    <row r="378" spans="1:13" x14ac:dyDescent="0.2">
      <c r="A378" s="2" t="s">
        <v>90</v>
      </c>
      <c r="B378" s="2" t="s">
        <v>195</v>
      </c>
      <c r="C378" s="3">
        <v>95872</v>
      </c>
      <c r="D378" s="4">
        <v>2</v>
      </c>
      <c r="E378" s="4">
        <v>3</v>
      </c>
      <c r="F378" s="4">
        <v>2</v>
      </c>
      <c r="G378" s="4">
        <v>4</v>
      </c>
      <c r="H378" s="4">
        <v>2</v>
      </c>
      <c r="I378" s="4">
        <v>2</v>
      </c>
      <c r="J378" s="5">
        <v>0.5</v>
      </c>
      <c r="K378" s="2" t="s">
        <v>273</v>
      </c>
      <c r="L378" s="2" t="s">
        <v>199</v>
      </c>
      <c r="M378" s="2" t="s">
        <v>272</v>
      </c>
    </row>
    <row r="379" spans="1:13" x14ac:dyDescent="0.2">
      <c r="A379" s="2" t="s">
        <v>90</v>
      </c>
      <c r="B379" s="2" t="s">
        <v>195</v>
      </c>
      <c r="C379" s="3">
        <v>95872</v>
      </c>
      <c r="D379" s="4">
        <v>2</v>
      </c>
      <c r="E379" s="4">
        <v>2</v>
      </c>
      <c r="F379" s="4">
        <v>2</v>
      </c>
      <c r="G379" s="4">
        <v>3</v>
      </c>
      <c r="H379" s="4">
        <v>4</v>
      </c>
      <c r="I379" s="4">
        <v>1</v>
      </c>
      <c r="J379" s="5">
        <v>0.47</v>
      </c>
      <c r="K379" s="2" t="s">
        <v>273</v>
      </c>
      <c r="L379" s="2" t="s">
        <v>199</v>
      </c>
      <c r="M379" s="2" t="s">
        <v>284</v>
      </c>
    </row>
    <row r="380" spans="1:13" x14ac:dyDescent="0.2">
      <c r="A380" s="2" t="s">
        <v>90</v>
      </c>
      <c r="B380" s="2" t="s">
        <v>195</v>
      </c>
      <c r="C380" s="3">
        <v>95872</v>
      </c>
      <c r="D380" s="4">
        <v>3</v>
      </c>
      <c r="E380" s="4">
        <v>4</v>
      </c>
      <c r="F380" s="4">
        <v>3</v>
      </c>
      <c r="G380" s="4">
        <v>4</v>
      </c>
      <c r="H380" s="4">
        <v>4</v>
      </c>
      <c r="I380" s="4">
        <v>4</v>
      </c>
      <c r="J380" s="5">
        <v>0.73</v>
      </c>
      <c r="K380" s="2" t="s">
        <v>273</v>
      </c>
      <c r="L380" s="2" t="s">
        <v>199</v>
      </c>
      <c r="M380" s="2" t="s">
        <v>275</v>
      </c>
    </row>
    <row r="381" spans="1:13" x14ac:dyDescent="0.2">
      <c r="A381" s="2" t="s">
        <v>90</v>
      </c>
      <c r="B381" s="2" t="s">
        <v>195</v>
      </c>
      <c r="C381" s="3">
        <v>95872</v>
      </c>
      <c r="D381" s="4">
        <v>2</v>
      </c>
      <c r="E381" s="4">
        <v>3</v>
      </c>
      <c r="F381" s="4">
        <v>3</v>
      </c>
      <c r="G381" s="4">
        <v>3</v>
      </c>
      <c r="H381" s="4">
        <v>4</v>
      </c>
      <c r="I381" s="4">
        <v>3</v>
      </c>
      <c r="J381" s="5">
        <v>0.6</v>
      </c>
      <c r="K381" s="2" t="s">
        <v>273</v>
      </c>
      <c r="L381" s="2" t="s">
        <v>199</v>
      </c>
      <c r="M381" s="2" t="s">
        <v>276</v>
      </c>
    </row>
    <row r="382" spans="1:13" x14ac:dyDescent="0.2">
      <c r="A382" s="2" t="s">
        <v>90</v>
      </c>
      <c r="B382" s="2" t="s">
        <v>195</v>
      </c>
      <c r="C382" s="3">
        <v>95872</v>
      </c>
      <c r="D382" s="4">
        <v>4</v>
      </c>
      <c r="E382" s="4">
        <v>3</v>
      </c>
      <c r="F382" s="4">
        <v>3</v>
      </c>
      <c r="G382" s="4">
        <v>3</v>
      </c>
      <c r="H382" s="4">
        <v>3</v>
      </c>
      <c r="I382" s="4">
        <v>3</v>
      </c>
      <c r="J382" s="5">
        <v>0.63</v>
      </c>
      <c r="K382" s="2" t="s">
        <v>273</v>
      </c>
      <c r="L382" s="2" t="s">
        <v>273</v>
      </c>
      <c r="M382" s="2" t="s">
        <v>278</v>
      </c>
    </row>
    <row r="383" spans="1:13" x14ac:dyDescent="0.2">
      <c r="A383" s="2" t="s">
        <v>90</v>
      </c>
      <c r="B383" s="2" t="s">
        <v>195</v>
      </c>
      <c r="C383" s="3">
        <v>95872</v>
      </c>
      <c r="D383" s="4">
        <v>3</v>
      </c>
      <c r="E383" s="4">
        <v>3</v>
      </c>
      <c r="F383" s="4">
        <v>4</v>
      </c>
      <c r="G383" s="4">
        <v>5</v>
      </c>
      <c r="H383" s="4">
        <v>4</v>
      </c>
      <c r="I383" s="4">
        <v>3</v>
      </c>
      <c r="J383" s="5">
        <v>0.73</v>
      </c>
      <c r="K383" s="2" t="s">
        <v>273</v>
      </c>
      <c r="L383" s="2" t="s">
        <v>273</v>
      </c>
      <c r="M383" s="2" t="s">
        <v>279</v>
      </c>
    </row>
    <row r="384" spans="1:13" x14ac:dyDescent="0.2">
      <c r="A384" s="2" t="s">
        <v>90</v>
      </c>
      <c r="B384" s="2" t="s">
        <v>195</v>
      </c>
      <c r="C384" s="3">
        <v>95872</v>
      </c>
      <c r="D384" s="4">
        <v>3</v>
      </c>
      <c r="E384" s="4">
        <v>4</v>
      </c>
      <c r="F384" s="4">
        <v>4</v>
      </c>
      <c r="G384" s="4">
        <v>4</v>
      </c>
      <c r="H384" s="4">
        <v>3</v>
      </c>
      <c r="I384" s="4">
        <v>4</v>
      </c>
      <c r="J384" s="5">
        <v>0.73</v>
      </c>
      <c r="K384" s="2" t="s">
        <v>273</v>
      </c>
      <c r="L384" s="2" t="s">
        <v>273</v>
      </c>
      <c r="M384" s="2" t="s">
        <v>280</v>
      </c>
    </row>
    <row r="385" spans="1:13" x14ac:dyDescent="0.2">
      <c r="A385" s="2" t="s">
        <v>90</v>
      </c>
      <c r="B385" s="2" t="s">
        <v>195</v>
      </c>
      <c r="C385" s="3">
        <v>95872</v>
      </c>
      <c r="D385" s="4">
        <v>1</v>
      </c>
      <c r="E385" s="4">
        <v>2</v>
      </c>
      <c r="F385" s="4">
        <v>3</v>
      </c>
      <c r="G385" s="4">
        <v>4</v>
      </c>
      <c r="H385" s="4">
        <v>3</v>
      </c>
      <c r="I385" s="4">
        <v>1</v>
      </c>
      <c r="J385" s="5">
        <v>0.47</v>
      </c>
      <c r="K385" s="2" t="s">
        <v>273</v>
      </c>
      <c r="L385" s="2" t="s">
        <v>273</v>
      </c>
      <c r="M385" s="2" t="s">
        <v>281</v>
      </c>
    </row>
    <row r="386" spans="1:13" x14ac:dyDescent="0.2">
      <c r="A386" s="2" t="s">
        <v>90</v>
      </c>
      <c r="B386" s="2" t="s">
        <v>195</v>
      </c>
      <c r="C386" s="3">
        <v>95872</v>
      </c>
      <c r="D386" s="4">
        <v>2</v>
      </c>
      <c r="E386" s="4">
        <v>4</v>
      </c>
      <c r="F386" s="4">
        <v>3</v>
      </c>
      <c r="G386" s="4">
        <v>4</v>
      </c>
      <c r="H386" s="4">
        <v>4</v>
      </c>
      <c r="I386" s="4">
        <v>4</v>
      </c>
      <c r="J386" s="5">
        <v>0.7</v>
      </c>
      <c r="K386" s="2" t="s">
        <v>273</v>
      </c>
      <c r="L386" s="2" t="s">
        <v>199</v>
      </c>
      <c r="M386" s="2" t="s">
        <v>285</v>
      </c>
    </row>
    <row r="387" spans="1:13" x14ac:dyDescent="0.2">
      <c r="A387" s="2" t="s">
        <v>73</v>
      </c>
      <c r="B387" s="2" t="s">
        <v>219</v>
      </c>
      <c r="C387" s="3">
        <v>280000</v>
      </c>
      <c r="D387" s="4">
        <v>3</v>
      </c>
      <c r="E387" s="4">
        <v>2</v>
      </c>
      <c r="F387" s="4">
        <v>2</v>
      </c>
      <c r="G387" s="4">
        <v>2</v>
      </c>
      <c r="H387" s="4">
        <v>3</v>
      </c>
      <c r="I387" s="4">
        <v>3</v>
      </c>
      <c r="J387" s="5">
        <v>0.5</v>
      </c>
      <c r="K387" s="2" t="s">
        <v>273</v>
      </c>
      <c r="L387" s="2" t="s">
        <v>199</v>
      </c>
      <c r="M387" s="2" t="s">
        <v>282</v>
      </c>
    </row>
    <row r="388" spans="1:13" x14ac:dyDescent="0.2">
      <c r="A388" s="2" t="s">
        <v>73</v>
      </c>
      <c r="B388" s="2" t="s">
        <v>219</v>
      </c>
      <c r="C388" s="3">
        <v>280000</v>
      </c>
      <c r="D388" s="4">
        <v>4</v>
      </c>
      <c r="E388" s="4">
        <v>3</v>
      </c>
      <c r="F388" s="4">
        <v>3</v>
      </c>
      <c r="G388" s="4">
        <v>3</v>
      </c>
      <c r="H388" s="4">
        <v>5</v>
      </c>
      <c r="I388" s="4">
        <v>2</v>
      </c>
      <c r="J388" s="5">
        <v>0.67</v>
      </c>
      <c r="K388" s="2" t="s">
        <v>273</v>
      </c>
      <c r="L388" s="2" t="s">
        <v>273</v>
      </c>
      <c r="M388" s="2" t="s">
        <v>284</v>
      </c>
    </row>
    <row r="389" spans="1:13" x14ac:dyDescent="0.2">
      <c r="A389" s="2" t="s">
        <v>55</v>
      </c>
      <c r="B389" s="2" t="s">
        <v>248</v>
      </c>
      <c r="C389" s="3">
        <v>311460</v>
      </c>
      <c r="D389" s="4">
        <v>4</v>
      </c>
      <c r="E389" s="4">
        <v>3</v>
      </c>
      <c r="F389" s="4">
        <v>3</v>
      </c>
      <c r="G389" s="4">
        <v>4</v>
      </c>
      <c r="H389" s="4">
        <v>4</v>
      </c>
      <c r="I389" s="4">
        <v>4</v>
      </c>
      <c r="J389" s="5">
        <v>0.73</v>
      </c>
      <c r="K389" s="2" t="s">
        <v>273</v>
      </c>
      <c r="L389" s="2" t="s">
        <v>199</v>
      </c>
      <c r="M389" s="2" t="s">
        <v>275</v>
      </c>
    </row>
    <row r="390" spans="1:13" x14ac:dyDescent="0.2">
      <c r="A390" s="2" t="s">
        <v>76</v>
      </c>
      <c r="B390" s="2" t="s">
        <v>225</v>
      </c>
      <c r="C390" s="3">
        <v>5000</v>
      </c>
      <c r="D390" s="4">
        <v>3</v>
      </c>
      <c r="E390" s="4">
        <v>4</v>
      </c>
      <c r="F390" s="4">
        <v>4</v>
      </c>
      <c r="G390" s="4">
        <v>3</v>
      </c>
      <c r="H390" s="4">
        <v>3</v>
      </c>
      <c r="I390" s="4">
        <v>4</v>
      </c>
      <c r="J390" s="5">
        <v>0.7</v>
      </c>
      <c r="K390" s="2" t="s">
        <v>273</v>
      </c>
      <c r="L390" s="2" t="s">
        <v>273</v>
      </c>
      <c r="M390" s="2" t="s">
        <v>271</v>
      </c>
    </row>
    <row r="391" spans="1:13" x14ac:dyDescent="0.2">
      <c r="A391" s="2" t="s">
        <v>76</v>
      </c>
      <c r="B391" s="2" t="s">
        <v>225</v>
      </c>
      <c r="C391" s="3">
        <v>5000</v>
      </c>
      <c r="D391" s="4">
        <v>2</v>
      </c>
      <c r="E391" s="4">
        <v>3</v>
      </c>
      <c r="F391" s="4">
        <v>2</v>
      </c>
      <c r="G391" s="4">
        <v>3</v>
      </c>
      <c r="H391" s="4">
        <v>2</v>
      </c>
      <c r="I391" s="4">
        <v>3</v>
      </c>
      <c r="J391" s="5">
        <v>0.5</v>
      </c>
      <c r="K391" s="2" t="s">
        <v>273</v>
      </c>
      <c r="L391" s="2" t="s">
        <v>199</v>
      </c>
      <c r="M391" s="2" t="s">
        <v>272</v>
      </c>
    </row>
    <row r="392" spans="1:13" x14ac:dyDescent="0.2">
      <c r="A392" s="2" t="s">
        <v>76</v>
      </c>
      <c r="B392" s="2" t="s">
        <v>225</v>
      </c>
      <c r="C392" s="3">
        <v>5000</v>
      </c>
      <c r="D392" s="4">
        <v>3</v>
      </c>
      <c r="E392" s="4">
        <v>2</v>
      </c>
      <c r="F392" s="4">
        <v>2</v>
      </c>
      <c r="G392" s="4">
        <v>4</v>
      </c>
      <c r="H392" s="4">
        <v>4</v>
      </c>
      <c r="I392" s="4">
        <v>1</v>
      </c>
      <c r="J392" s="5">
        <v>0.53</v>
      </c>
      <c r="K392" s="2" t="s">
        <v>273</v>
      </c>
      <c r="L392" s="2" t="s">
        <v>199</v>
      </c>
      <c r="M392" s="2" t="s">
        <v>284</v>
      </c>
    </row>
    <row r="393" spans="1:13" x14ac:dyDescent="0.2">
      <c r="A393" s="2" t="s">
        <v>76</v>
      </c>
      <c r="B393" s="2" t="s">
        <v>225</v>
      </c>
      <c r="C393" s="3">
        <v>5000</v>
      </c>
      <c r="D393" s="4">
        <v>4</v>
      </c>
      <c r="E393" s="4">
        <v>5</v>
      </c>
      <c r="F393" s="4">
        <v>4</v>
      </c>
      <c r="G393" s="4">
        <v>3</v>
      </c>
      <c r="H393" s="4">
        <v>3</v>
      </c>
      <c r="I393" s="4">
        <v>4</v>
      </c>
      <c r="J393" s="5">
        <v>0.77</v>
      </c>
      <c r="K393" s="2" t="s">
        <v>273</v>
      </c>
      <c r="L393" s="2" t="s">
        <v>273</v>
      </c>
      <c r="M393" s="2" t="s">
        <v>275</v>
      </c>
    </row>
    <row r="394" spans="1:13" x14ac:dyDescent="0.2">
      <c r="A394" s="2" t="s">
        <v>76</v>
      </c>
      <c r="B394" s="2" t="s">
        <v>225</v>
      </c>
      <c r="C394" s="3">
        <v>5000</v>
      </c>
      <c r="D394" s="4">
        <v>4</v>
      </c>
      <c r="E394" s="4">
        <v>4</v>
      </c>
      <c r="F394" s="4">
        <v>4</v>
      </c>
      <c r="G394" s="4">
        <v>5</v>
      </c>
      <c r="H394" s="4">
        <v>3</v>
      </c>
      <c r="I394" s="4">
        <v>2</v>
      </c>
      <c r="J394" s="5">
        <v>0.73</v>
      </c>
      <c r="K394" s="2" t="s">
        <v>273</v>
      </c>
      <c r="L394" s="2" t="s">
        <v>273</v>
      </c>
      <c r="M394" s="2" t="s">
        <v>276</v>
      </c>
    </row>
    <row r="395" spans="1:13" x14ac:dyDescent="0.2">
      <c r="A395" s="2" t="s">
        <v>76</v>
      </c>
      <c r="B395" s="2" t="s">
        <v>225</v>
      </c>
      <c r="C395" s="3">
        <v>5000</v>
      </c>
      <c r="D395" s="4">
        <v>3</v>
      </c>
      <c r="E395" s="4">
        <v>3</v>
      </c>
      <c r="F395" s="4">
        <v>3</v>
      </c>
      <c r="G395" s="4">
        <v>2</v>
      </c>
      <c r="H395" s="4">
        <v>3</v>
      </c>
      <c r="I395" s="4">
        <v>2</v>
      </c>
      <c r="J395" s="5">
        <v>0.53</v>
      </c>
      <c r="K395" s="2" t="s">
        <v>273</v>
      </c>
      <c r="L395" s="2" t="s">
        <v>199</v>
      </c>
      <c r="M395" s="2" t="s">
        <v>278</v>
      </c>
    </row>
    <row r="396" spans="1:13" x14ac:dyDescent="0.2">
      <c r="A396" s="2" t="s">
        <v>76</v>
      </c>
      <c r="B396" s="2" t="s">
        <v>225</v>
      </c>
      <c r="C396" s="3">
        <v>5000</v>
      </c>
      <c r="D396" s="4">
        <v>5</v>
      </c>
      <c r="E396" s="4">
        <v>4</v>
      </c>
      <c r="F396" s="4">
        <v>5</v>
      </c>
      <c r="G396" s="4">
        <v>5</v>
      </c>
      <c r="H396" s="4">
        <v>4</v>
      </c>
      <c r="I396" s="4">
        <v>2</v>
      </c>
      <c r="J396" s="5">
        <v>0.83</v>
      </c>
      <c r="K396" s="2" t="s">
        <v>273</v>
      </c>
      <c r="L396" s="2" t="s">
        <v>199</v>
      </c>
      <c r="M396" s="2" t="s">
        <v>279</v>
      </c>
    </row>
    <row r="397" spans="1:13" x14ac:dyDescent="0.2">
      <c r="A397" s="2" t="s">
        <v>76</v>
      </c>
      <c r="B397" s="2" t="s">
        <v>225</v>
      </c>
      <c r="C397" s="3">
        <v>5000</v>
      </c>
      <c r="D397" s="4">
        <v>4</v>
      </c>
      <c r="E397" s="4">
        <v>4</v>
      </c>
      <c r="F397" s="4">
        <v>3</v>
      </c>
      <c r="G397" s="4">
        <v>3</v>
      </c>
      <c r="H397" s="4">
        <v>2</v>
      </c>
      <c r="I397" s="4">
        <v>2</v>
      </c>
      <c r="J397" s="5">
        <v>0.6</v>
      </c>
      <c r="K397" s="2" t="s">
        <v>273</v>
      </c>
      <c r="L397" s="2" t="s">
        <v>199</v>
      </c>
      <c r="M397" s="2" t="s">
        <v>281</v>
      </c>
    </row>
    <row r="398" spans="1:13" x14ac:dyDescent="0.2">
      <c r="A398" s="2" t="s">
        <v>71</v>
      </c>
      <c r="B398" s="2" t="s">
        <v>228</v>
      </c>
      <c r="C398" s="3">
        <v>86000</v>
      </c>
      <c r="D398" s="4">
        <v>3</v>
      </c>
      <c r="E398" s="4">
        <v>3</v>
      </c>
      <c r="F398" s="4">
        <v>3</v>
      </c>
      <c r="G398" s="4">
        <v>3</v>
      </c>
      <c r="H398" s="4">
        <v>3</v>
      </c>
      <c r="I398" s="4">
        <v>3</v>
      </c>
      <c r="J398" s="5">
        <v>0.6</v>
      </c>
      <c r="K398" s="2" t="s">
        <v>273</v>
      </c>
      <c r="L398" s="2" t="s">
        <v>273</v>
      </c>
      <c r="M398" s="2" t="s">
        <v>283</v>
      </c>
    </row>
    <row r="399" spans="1:13" x14ac:dyDescent="0.2">
      <c r="A399" s="2" t="s">
        <v>71</v>
      </c>
      <c r="B399" s="2" t="s">
        <v>228</v>
      </c>
      <c r="C399" s="3">
        <v>86000</v>
      </c>
      <c r="D399" s="4">
        <v>3</v>
      </c>
      <c r="E399" s="4">
        <v>3</v>
      </c>
      <c r="F399" s="4">
        <v>3</v>
      </c>
      <c r="G399" s="4">
        <v>3</v>
      </c>
      <c r="H399" s="4">
        <v>3</v>
      </c>
      <c r="I399" s="4">
        <v>3</v>
      </c>
      <c r="J399" s="5">
        <v>0.6</v>
      </c>
      <c r="K399" s="2" t="s">
        <v>273</v>
      </c>
      <c r="L399" s="2" t="s">
        <v>273</v>
      </c>
      <c r="M399" s="2" t="s">
        <v>278</v>
      </c>
    </row>
    <row r="400" spans="1:13" x14ac:dyDescent="0.2">
      <c r="A400" s="2" t="s">
        <v>86</v>
      </c>
      <c r="B400" s="2" t="s">
        <v>188</v>
      </c>
      <c r="C400" s="3">
        <v>99380</v>
      </c>
      <c r="D400" s="4">
        <v>4</v>
      </c>
      <c r="E400" s="4">
        <v>3</v>
      </c>
      <c r="F400" s="4">
        <v>4</v>
      </c>
      <c r="G400" s="4">
        <v>4</v>
      </c>
      <c r="H400" s="4">
        <v>4</v>
      </c>
      <c r="I400" s="4">
        <v>4</v>
      </c>
      <c r="J400" s="5">
        <v>0.77</v>
      </c>
      <c r="K400" s="2" t="s">
        <v>273</v>
      </c>
      <c r="L400" s="2" t="s">
        <v>199</v>
      </c>
      <c r="M400" s="2" t="s">
        <v>282</v>
      </c>
    </row>
    <row r="401" spans="1:13" x14ac:dyDescent="0.2">
      <c r="A401" s="2" t="s">
        <v>86</v>
      </c>
      <c r="B401" s="2" t="s">
        <v>188</v>
      </c>
      <c r="C401" s="3">
        <v>99380</v>
      </c>
      <c r="D401" s="4">
        <v>3</v>
      </c>
      <c r="E401" s="4">
        <v>2</v>
      </c>
      <c r="F401" s="4">
        <v>3</v>
      </c>
      <c r="G401" s="4">
        <v>1</v>
      </c>
      <c r="H401" s="4">
        <v>1</v>
      </c>
      <c r="I401" s="4">
        <v>2</v>
      </c>
      <c r="J401" s="5">
        <v>0.4</v>
      </c>
      <c r="K401" s="2" t="s">
        <v>273</v>
      </c>
      <c r="L401" s="2" t="s">
        <v>199</v>
      </c>
      <c r="M401" s="2" t="s">
        <v>271</v>
      </c>
    </row>
    <row r="402" spans="1:13" x14ac:dyDescent="0.2">
      <c r="A402" s="2" t="s">
        <v>86</v>
      </c>
      <c r="B402" s="2" t="s">
        <v>188</v>
      </c>
      <c r="C402" s="3">
        <v>99380</v>
      </c>
      <c r="D402" s="4">
        <v>2</v>
      </c>
      <c r="E402" s="4">
        <v>2</v>
      </c>
      <c r="F402" s="4">
        <v>2</v>
      </c>
      <c r="G402" s="4">
        <v>2</v>
      </c>
      <c r="H402" s="4">
        <v>2</v>
      </c>
      <c r="I402" s="4">
        <v>2</v>
      </c>
      <c r="J402" s="5">
        <v>0.4</v>
      </c>
      <c r="K402" s="2" t="s">
        <v>273</v>
      </c>
      <c r="L402" s="2" t="s">
        <v>273</v>
      </c>
      <c r="M402" s="2" t="s">
        <v>283</v>
      </c>
    </row>
    <row r="403" spans="1:13" x14ac:dyDescent="0.2">
      <c r="A403" s="2" t="s">
        <v>86</v>
      </c>
      <c r="B403" s="2" t="s">
        <v>188</v>
      </c>
      <c r="C403" s="3">
        <v>99380</v>
      </c>
      <c r="D403" s="4">
        <v>3</v>
      </c>
      <c r="E403" s="4">
        <v>4</v>
      </c>
      <c r="F403" s="4">
        <v>4</v>
      </c>
      <c r="G403" s="4">
        <v>4</v>
      </c>
      <c r="H403" s="4">
        <v>3</v>
      </c>
      <c r="I403" s="4">
        <v>3</v>
      </c>
      <c r="J403" s="5">
        <v>0.7</v>
      </c>
      <c r="K403" s="2" t="s">
        <v>273</v>
      </c>
      <c r="L403" s="2" t="s">
        <v>199</v>
      </c>
      <c r="M403" s="2" t="s">
        <v>275</v>
      </c>
    </row>
    <row r="404" spans="1:13" x14ac:dyDescent="0.2">
      <c r="A404" s="2" t="s">
        <v>86</v>
      </c>
      <c r="B404" s="2" t="s">
        <v>188</v>
      </c>
      <c r="C404" s="3">
        <v>99380</v>
      </c>
      <c r="D404" s="4">
        <v>4</v>
      </c>
      <c r="E404" s="4">
        <v>4</v>
      </c>
      <c r="F404" s="4">
        <v>4</v>
      </c>
      <c r="G404" s="4">
        <v>5</v>
      </c>
      <c r="H404" s="4">
        <v>4</v>
      </c>
      <c r="I404" s="4">
        <v>5</v>
      </c>
      <c r="J404" s="5">
        <v>0.87</v>
      </c>
      <c r="K404" s="2" t="s">
        <v>273</v>
      </c>
      <c r="L404" s="2" t="s">
        <v>199</v>
      </c>
      <c r="M404" s="2" t="s">
        <v>276</v>
      </c>
    </row>
    <row r="405" spans="1:13" x14ac:dyDescent="0.2">
      <c r="A405" s="2" t="s">
        <v>86</v>
      </c>
      <c r="B405" s="2" t="s">
        <v>188</v>
      </c>
      <c r="C405" s="3">
        <v>99380</v>
      </c>
      <c r="D405" s="4">
        <v>4</v>
      </c>
      <c r="E405" s="4">
        <v>5</v>
      </c>
      <c r="F405" s="4">
        <v>5</v>
      </c>
      <c r="G405" s="4">
        <v>5</v>
      </c>
      <c r="H405" s="4">
        <v>5</v>
      </c>
      <c r="I405" s="4">
        <v>5</v>
      </c>
      <c r="J405" s="5">
        <v>0.97</v>
      </c>
      <c r="K405" s="2" t="s">
        <v>273</v>
      </c>
      <c r="L405" s="2" t="s">
        <v>199</v>
      </c>
      <c r="M405" s="2" t="s">
        <v>279</v>
      </c>
    </row>
    <row r="406" spans="1:13" x14ac:dyDescent="0.2">
      <c r="A406" s="2" t="s">
        <v>86</v>
      </c>
      <c r="B406" s="2" t="s">
        <v>188</v>
      </c>
      <c r="C406" s="3">
        <v>99380</v>
      </c>
      <c r="D406" s="4">
        <v>3</v>
      </c>
      <c r="E406" s="4">
        <v>4</v>
      </c>
      <c r="F406" s="4">
        <v>4</v>
      </c>
      <c r="G406" s="4">
        <v>4</v>
      </c>
      <c r="H406" s="4">
        <v>3</v>
      </c>
      <c r="I406" s="4">
        <v>4</v>
      </c>
      <c r="J406" s="5">
        <v>0.73</v>
      </c>
      <c r="K406" s="2" t="s">
        <v>273</v>
      </c>
      <c r="L406" s="2" t="s">
        <v>199</v>
      </c>
      <c r="M406" s="2" t="s">
        <v>280</v>
      </c>
    </row>
    <row r="407" spans="1:13" x14ac:dyDescent="0.2">
      <c r="A407" s="2" t="s">
        <v>86</v>
      </c>
      <c r="B407" s="2" t="s">
        <v>188</v>
      </c>
      <c r="C407" s="3">
        <v>99380</v>
      </c>
      <c r="D407" s="4">
        <v>2</v>
      </c>
      <c r="E407" s="4">
        <v>3</v>
      </c>
      <c r="F407" s="4">
        <v>4</v>
      </c>
      <c r="G407" s="4">
        <v>4</v>
      </c>
      <c r="H407" s="4">
        <v>4</v>
      </c>
      <c r="I407" s="4">
        <v>4</v>
      </c>
      <c r="J407" s="5">
        <v>0.7</v>
      </c>
      <c r="K407" s="2" t="s">
        <v>273</v>
      </c>
      <c r="L407" s="2" t="s">
        <v>199</v>
      </c>
      <c r="M407" s="2" t="s">
        <v>281</v>
      </c>
    </row>
    <row r="408" spans="1:13" x14ac:dyDescent="0.2">
      <c r="A408" s="2" t="s">
        <v>86</v>
      </c>
      <c r="B408" s="2" t="s">
        <v>188</v>
      </c>
      <c r="C408" s="3">
        <v>99380</v>
      </c>
      <c r="D408" s="4">
        <v>3</v>
      </c>
      <c r="E408" s="4">
        <v>4</v>
      </c>
      <c r="F408" s="4">
        <v>4</v>
      </c>
      <c r="G408" s="4">
        <v>4</v>
      </c>
      <c r="H408" s="4">
        <v>3</v>
      </c>
      <c r="I408" s="4">
        <v>5</v>
      </c>
      <c r="J408" s="5">
        <v>0.77</v>
      </c>
      <c r="K408" s="2" t="s">
        <v>273</v>
      </c>
      <c r="L408" s="2" t="s">
        <v>273</v>
      </c>
      <c r="M408" s="2" t="s">
        <v>285</v>
      </c>
    </row>
    <row r="409" spans="1:13" x14ac:dyDescent="0.2">
      <c r="A409" s="2" t="s">
        <v>47</v>
      </c>
      <c r="B409" s="2" t="s">
        <v>236</v>
      </c>
      <c r="C409" s="3">
        <v>66300</v>
      </c>
      <c r="D409" s="4">
        <v>4</v>
      </c>
      <c r="E409" s="4">
        <v>3</v>
      </c>
      <c r="F409" s="4">
        <v>4</v>
      </c>
      <c r="G409" s="4">
        <v>4</v>
      </c>
      <c r="H409" s="4">
        <v>5</v>
      </c>
      <c r="I409" s="4">
        <v>4</v>
      </c>
      <c r="J409" s="5">
        <v>0.8</v>
      </c>
      <c r="K409" s="2" t="s">
        <v>273</v>
      </c>
      <c r="L409" s="2" t="s">
        <v>273</v>
      </c>
      <c r="M409" s="2" t="s">
        <v>275</v>
      </c>
    </row>
    <row r="410" spans="1:13" x14ac:dyDescent="0.2">
      <c r="A410" s="2" t="s">
        <v>78</v>
      </c>
      <c r="B410" s="2" t="s">
        <v>207</v>
      </c>
      <c r="C410" s="3">
        <v>370000</v>
      </c>
      <c r="D410" s="4">
        <v>3</v>
      </c>
      <c r="E410" s="4">
        <v>3</v>
      </c>
      <c r="F410" s="4">
        <v>3</v>
      </c>
      <c r="G410" s="4">
        <v>3</v>
      </c>
      <c r="H410" s="4">
        <v>3</v>
      </c>
      <c r="I410" s="4">
        <v>2</v>
      </c>
      <c r="J410" s="5">
        <v>0.56999999999999995</v>
      </c>
      <c r="K410" s="2" t="s">
        <v>273</v>
      </c>
      <c r="L410" s="2" t="s">
        <v>199</v>
      </c>
      <c r="M410" s="2" t="s">
        <v>270</v>
      </c>
    </row>
    <row r="411" spans="1:13" x14ac:dyDescent="0.2">
      <c r="A411" s="2" t="s">
        <v>78</v>
      </c>
      <c r="B411" s="2" t="s">
        <v>207</v>
      </c>
      <c r="C411" s="3">
        <v>370000</v>
      </c>
      <c r="D411" s="4">
        <v>2</v>
      </c>
      <c r="E411" s="4">
        <v>2</v>
      </c>
      <c r="F411" s="4">
        <v>2</v>
      </c>
      <c r="G411" s="4">
        <v>3</v>
      </c>
      <c r="H411" s="4">
        <v>3</v>
      </c>
      <c r="I411" s="4">
        <v>3</v>
      </c>
      <c r="J411" s="5">
        <v>0.5</v>
      </c>
      <c r="K411" s="2" t="s">
        <v>273</v>
      </c>
      <c r="L411" s="2" t="s">
        <v>273</v>
      </c>
      <c r="M411" s="2" t="s">
        <v>271</v>
      </c>
    </row>
    <row r="412" spans="1:13" x14ac:dyDescent="0.2">
      <c r="A412" s="2" t="s">
        <v>78</v>
      </c>
      <c r="B412" s="2" t="s">
        <v>207</v>
      </c>
      <c r="C412" s="3">
        <v>370000</v>
      </c>
      <c r="D412" s="4">
        <v>2</v>
      </c>
      <c r="E412" s="4">
        <v>3</v>
      </c>
      <c r="F412" s="4">
        <v>3</v>
      </c>
      <c r="G412" s="4">
        <v>3</v>
      </c>
      <c r="H412" s="4">
        <v>3</v>
      </c>
      <c r="I412" s="4">
        <v>3</v>
      </c>
      <c r="J412" s="5">
        <v>0.56999999999999995</v>
      </c>
      <c r="K412" s="2" t="s">
        <v>273</v>
      </c>
      <c r="L412" s="2" t="s">
        <v>199</v>
      </c>
      <c r="M412" s="2" t="s">
        <v>278</v>
      </c>
    </row>
    <row r="413" spans="1:13" x14ac:dyDescent="0.2">
      <c r="A413" s="2" t="s">
        <v>78</v>
      </c>
      <c r="B413" s="2" t="s">
        <v>207</v>
      </c>
      <c r="C413" s="3">
        <v>370000</v>
      </c>
      <c r="D413" s="4">
        <v>4</v>
      </c>
      <c r="E413" s="4">
        <v>3</v>
      </c>
      <c r="F413" s="4">
        <v>2</v>
      </c>
      <c r="G413" s="4">
        <v>3</v>
      </c>
      <c r="H413" s="4">
        <v>3</v>
      </c>
      <c r="I413" s="4">
        <v>2</v>
      </c>
      <c r="J413" s="5">
        <v>0.56999999999999995</v>
      </c>
      <c r="K413" s="2" t="s">
        <v>273</v>
      </c>
      <c r="L413" s="2" t="s">
        <v>273</v>
      </c>
      <c r="M413" s="2" t="s">
        <v>281</v>
      </c>
    </row>
    <row r="414" spans="1:13" x14ac:dyDescent="0.2">
      <c r="A414" s="2" t="s">
        <v>81</v>
      </c>
      <c r="B414" s="2" t="s">
        <v>242</v>
      </c>
      <c r="C414" s="3">
        <v>183340</v>
      </c>
      <c r="D414" s="4">
        <v>5</v>
      </c>
      <c r="E414" s="4">
        <v>2</v>
      </c>
      <c r="F414" s="4">
        <v>3</v>
      </c>
      <c r="G414" s="4">
        <v>2</v>
      </c>
      <c r="H414" s="4">
        <v>4</v>
      </c>
      <c r="I414" s="4">
        <v>2</v>
      </c>
      <c r="J414" s="5">
        <v>0.6</v>
      </c>
      <c r="K414" s="2" t="s">
        <v>273</v>
      </c>
      <c r="L414" s="2" t="s">
        <v>273</v>
      </c>
      <c r="M414" s="2" t="s">
        <v>281</v>
      </c>
    </row>
    <row r="415" spans="1:13" x14ac:dyDescent="0.2">
      <c r="A415" s="2" t="s">
        <v>43</v>
      </c>
      <c r="B415" s="2" t="s">
        <v>233</v>
      </c>
      <c r="C415" s="3">
        <v>42590</v>
      </c>
      <c r="D415" s="4">
        <v>3</v>
      </c>
      <c r="E415" s="4">
        <v>4</v>
      </c>
      <c r="F415" s="4">
        <v>3</v>
      </c>
      <c r="G415" s="4">
        <v>4</v>
      </c>
      <c r="H415" s="4">
        <v>3</v>
      </c>
      <c r="I415" s="4">
        <v>3</v>
      </c>
      <c r="J415" s="5">
        <v>0.67</v>
      </c>
      <c r="K415" s="2" t="s">
        <v>273</v>
      </c>
      <c r="L415" s="2" t="s">
        <v>273</v>
      </c>
      <c r="M415" s="2" t="s">
        <v>271</v>
      </c>
    </row>
    <row r="416" spans="1:13" x14ac:dyDescent="0.2">
      <c r="A416" s="2" t="s">
        <v>79</v>
      </c>
      <c r="B416" s="2" t="s">
        <v>239</v>
      </c>
      <c r="C416" s="3">
        <v>230370</v>
      </c>
      <c r="D416" s="4">
        <v>3</v>
      </c>
      <c r="E416" s="4">
        <v>2</v>
      </c>
      <c r="F416" s="4">
        <v>2</v>
      </c>
      <c r="G416" s="4">
        <v>3</v>
      </c>
      <c r="H416" s="4">
        <v>2</v>
      </c>
      <c r="I416" s="4">
        <v>2</v>
      </c>
      <c r="J416" s="5">
        <v>0.47</v>
      </c>
      <c r="K416" s="2" t="s">
        <v>273</v>
      </c>
      <c r="L416" s="2" t="s">
        <v>273</v>
      </c>
      <c r="M416" s="2" t="s">
        <v>271</v>
      </c>
    </row>
    <row r="417" spans="1:13" x14ac:dyDescent="0.2">
      <c r="A417" s="2" t="s">
        <v>79</v>
      </c>
      <c r="B417" s="2" t="s">
        <v>239</v>
      </c>
      <c r="C417" s="3">
        <v>230370</v>
      </c>
      <c r="D417" s="4">
        <v>3</v>
      </c>
      <c r="E417" s="4">
        <v>3</v>
      </c>
      <c r="F417" s="4">
        <v>3</v>
      </c>
      <c r="G417" s="4">
        <v>3</v>
      </c>
      <c r="H417" s="4">
        <v>4</v>
      </c>
      <c r="I417" s="4">
        <v>4</v>
      </c>
      <c r="J417" s="5">
        <v>0.67</v>
      </c>
      <c r="K417" s="2" t="s">
        <v>273</v>
      </c>
      <c r="L417" s="2" t="s">
        <v>199</v>
      </c>
      <c r="M417" s="2" t="s">
        <v>284</v>
      </c>
    </row>
    <row r="418" spans="1:13" x14ac:dyDescent="0.2">
      <c r="A418" s="2" t="s">
        <v>79</v>
      </c>
      <c r="B418" s="2" t="s">
        <v>239</v>
      </c>
      <c r="C418" s="3">
        <v>230370</v>
      </c>
      <c r="D418" s="4">
        <v>3</v>
      </c>
      <c r="E418" s="4">
        <v>2</v>
      </c>
      <c r="F418" s="4">
        <v>2</v>
      </c>
      <c r="G418" s="4">
        <v>3</v>
      </c>
      <c r="H418" s="4">
        <v>4</v>
      </c>
      <c r="I418" s="4">
        <v>3</v>
      </c>
      <c r="J418" s="5">
        <v>0.56999999999999995</v>
      </c>
      <c r="K418" s="2" t="s">
        <v>273</v>
      </c>
      <c r="L418" s="2" t="s">
        <v>273</v>
      </c>
      <c r="M418" s="2" t="s">
        <v>275</v>
      </c>
    </row>
    <row r="419" spans="1:13" x14ac:dyDescent="0.2">
      <c r="A419" s="2" t="s">
        <v>87</v>
      </c>
      <c r="B419" s="2" t="s">
        <v>251</v>
      </c>
      <c r="C419" s="3">
        <v>215000</v>
      </c>
      <c r="D419" s="4">
        <v>5</v>
      </c>
      <c r="E419" s="4">
        <v>1</v>
      </c>
      <c r="F419" s="4">
        <v>2</v>
      </c>
      <c r="G419" s="4">
        <v>2</v>
      </c>
      <c r="H419" s="4">
        <v>4</v>
      </c>
      <c r="I419" s="4">
        <v>1</v>
      </c>
      <c r="J419" s="5">
        <v>0.5</v>
      </c>
      <c r="K419" s="2" t="s">
        <v>273</v>
      </c>
      <c r="L419" s="2" t="s">
        <v>273</v>
      </c>
      <c r="M419" s="2" t="s">
        <v>270</v>
      </c>
    </row>
    <row r="420" spans="1:13" x14ac:dyDescent="0.2">
      <c r="A420" s="2" t="s">
        <v>87</v>
      </c>
      <c r="B420" s="2" t="s">
        <v>251</v>
      </c>
      <c r="C420" s="3">
        <v>215000</v>
      </c>
      <c r="D420" s="4">
        <v>4</v>
      </c>
      <c r="E420" s="4">
        <v>2</v>
      </c>
      <c r="F420" s="4">
        <v>2</v>
      </c>
      <c r="G420" s="4">
        <v>1</v>
      </c>
      <c r="H420" s="4">
        <v>5</v>
      </c>
      <c r="I420" s="4">
        <v>2</v>
      </c>
      <c r="J420" s="5">
        <v>0.53</v>
      </c>
      <c r="K420" s="2" t="s">
        <v>273</v>
      </c>
      <c r="L420" s="2" t="s">
        <v>273</v>
      </c>
      <c r="M420" s="2" t="s">
        <v>271</v>
      </c>
    </row>
    <row r="421" spans="1:13" x14ac:dyDescent="0.2">
      <c r="A421" s="2" t="s">
        <v>87</v>
      </c>
      <c r="B421" s="2" t="s">
        <v>251</v>
      </c>
      <c r="C421" s="3">
        <v>215000</v>
      </c>
      <c r="D421" s="4">
        <v>3</v>
      </c>
      <c r="E421" s="4">
        <v>3</v>
      </c>
      <c r="F421" s="4">
        <v>2</v>
      </c>
      <c r="G421" s="4">
        <v>4</v>
      </c>
      <c r="H421" s="4">
        <v>4</v>
      </c>
      <c r="I421" s="4">
        <v>2</v>
      </c>
      <c r="J421" s="5">
        <v>0.6</v>
      </c>
      <c r="K421" s="2" t="s">
        <v>273</v>
      </c>
      <c r="L421" s="2" t="s">
        <v>273</v>
      </c>
      <c r="M421" s="2" t="s">
        <v>272</v>
      </c>
    </row>
    <row r="422" spans="1:13" x14ac:dyDescent="0.2">
      <c r="A422" s="2" t="s">
        <v>87</v>
      </c>
      <c r="B422" s="2" t="s">
        <v>251</v>
      </c>
      <c r="C422" s="3">
        <v>215000</v>
      </c>
      <c r="D422" s="4">
        <v>2</v>
      </c>
      <c r="E422" s="4">
        <v>1</v>
      </c>
      <c r="F422" s="4">
        <v>1</v>
      </c>
      <c r="G422" s="4">
        <v>2</v>
      </c>
      <c r="H422" s="4">
        <v>3</v>
      </c>
      <c r="I422" s="4">
        <v>1</v>
      </c>
      <c r="J422" s="5">
        <v>0.33</v>
      </c>
      <c r="K422" s="2" t="s">
        <v>273</v>
      </c>
      <c r="L422" s="2" t="s">
        <v>199</v>
      </c>
      <c r="M422" s="2" t="s">
        <v>284</v>
      </c>
    </row>
    <row r="423" spans="1:13" x14ac:dyDescent="0.2">
      <c r="A423" s="2" t="s">
        <v>87</v>
      </c>
      <c r="B423" s="2" t="s">
        <v>251</v>
      </c>
      <c r="C423" s="3">
        <v>215000</v>
      </c>
      <c r="D423" s="4">
        <v>3</v>
      </c>
      <c r="E423" s="4">
        <v>2</v>
      </c>
      <c r="F423" s="4">
        <v>2</v>
      </c>
      <c r="G423" s="4">
        <v>2</v>
      </c>
      <c r="H423" s="4">
        <v>4</v>
      </c>
      <c r="I423" s="4">
        <v>2</v>
      </c>
      <c r="J423" s="5">
        <v>0.5</v>
      </c>
      <c r="K423" s="2" t="s">
        <v>273</v>
      </c>
      <c r="L423" s="2" t="s">
        <v>199</v>
      </c>
      <c r="M423" s="2" t="s">
        <v>278</v>
      </c>
    </row>
    <row r="424" spans="1:13" x14ac:dyDescent="0.2">
      <c r="A424" s="2" t="s">
        <v>87</v>
      </c>
      <c r="B424" s="2" t="s">
        <v>251</v>
      </c>
      <c r="C424" s="3">
        <v>215000</v>
      </c>
      <c r="D424" s="4">
        <v>5</v>
      </c>
      <c r="E424" s="4">
        <v>3</v>
      </c>
      <c r="F424" s="4">
        <v>4</v>
      </c>
      <c r="G424" s="4">
        <v>1</v>
      </c>
      <c r="H424" s="4">
        <v>4</v>
      </c>
      <c r="I424" s="4">
        <v>3</v>
      </c>
      <c r="J424" s="5">
        <v>0.67</v>
      </c>
      <c r="K424" s="2" t="s">
        <v>273</v>
      </c>
      <c r="L424" s="2" t="s">
        <v>273</v>
      </c>
      <c r="M424" s="2" t="s">
        <v>279</v>
      </c>
    </row>
    <row r="425" spans="1:13" x14ac:dyDescent="0.2">
      <c r="A425" s="2" t="s">
        <v>87</v>
      </c>
      <c r="B425" s="2" t="s">
        <v>251</v>
      </c>
      <c r="C425" s="3">
        <v>215000</v>
      </c>
      <c r="D425" s="4">
        <v>4</v>
      </c>
      <c r="E425" s="4">
        <v>3</v>
      </c>
      <c r="F425" s="4">
        <v>3</v>
      </c>
      <c r="G425" s="4">
        <v>1</v>
      </c>
      <c r="H425" s="4">
        <v>5</v>
      </c>
      <c r="I425" s="4">
        <v>1</v>
      </c>
      <c r="J425" s="5">
        <v>0.56999999999999995</v>
      </c>
      <c r="K425" s="2" t="s">
        <v>273</v>
      </c>
      <c r="L425" s="2" t="s">
        <v>273</v>
      </c>
      <c r="M425" s="2" t="s">
        <v>281</v>
      </c>
    </row>
    <row r="426" spans="1:13" x14ac:dyDescent="0.2">
      <c r="A426" s="2" t="s">
        <v>87</v>
      </c>
      <c r="B426" s="2" t="s">
        <v>251</v>
      </c>
      <c r="C426" s="3">
        <v>215000</v>
      </c>
      <c r="D426" s="4">
        <v>4</v>
      </c>
      <c r="E426" s="4">
        <v>3</v>
      </c>
      <c r="F426" s="4">
        <v>3</v>
      </c>
      <c r="G426" s="4">
        <v>3</v>
      </c>
      <c r="H426" s="4">
        <v>5</v>
      </c>
      <c r="I426" s="4">
        <v>3</v>
      </c>
      <c r="J426" s="5">
        <v>0.7</v>
      </c>
      <c r="K426" s="2" t="s">
        <v>273</v>
      </c>
      <c r="L426" s="2" t="s">
        <v>273</v>
      </c>
      <c r="M426" s="2" t="s">
        <v>285</v>
      </c>
    </row>
  </sheetData>
  <sortState xmlns:xlrd2="http://schemas.microsoft.com/office/spreadsheetml/2017/richdata2" ref="A2:M426">
    <sortCondition ref="K2:K426"/>
  </sortState>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1AA7A-9A51-4D7C-82E7-FCDB75CEFCDD}">
  <sheetPr>
    <tabColor rgb="FFFFC000"/>
  </sheetPr>
  <dimension ref="B3:B16"/>
  <sheetViews>
    <sheetView workbookViewId="0">
      <selection activeCell="B18" sqref="B18"/>
    </sheetView>
  </sheetViews>
  <sheetFormatPr defaultRowHeight="12.75" x14ac:dyDescent="0.2"/>
  <sheetData>
    <row r="3" spans="2:2" x14ac:dyDescent="0.2">
      <c r="B3" t="s">
        <v>286</v>
      </c>
    </row>
    <row r="16" spans="2:2" x14ac:dyDescent="0.2">
      <c r="B16" t="s">
        <v>287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D a t a M a s h u p   s q m i d = " e 5 e 6 b b 4 a - 0 3 0 b - 4 7 8 8 - 9 c f 2 - 8 6 9 8 b f d 6 b 9 6 6 "   x m l n s = " h t t p : / / s c h e m a s . m i c r o s o f t . c o m / D a t a M a s h u p " > A A A A A B k G A A B Q S w M E F A A C A A g A Z G 6 L V m / 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Z G 6 L 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R u i 1 a i p m Q y E w M A A L s b A A A T A B w A R m 9 y b X V s Y X M v U 2 V j d G l v b j E u b S C i G A A o o B Q A A A A A A A A A A A A A A A A A A A A A A A A A A A D t V 1 F P 2 z A Q f q / U / 2 C l Q k q l r F p b 2 A t C E w s g 7 W E g m r K J I R 7 S 9 N p a J H Z n O 0 B X 8 d / n O I H a j Q 2 V 9 s Q W H k D J n c / f 3 X 1 3 + e C Q C E w J i s q / / c N 2 q 9 3 i i 5 j B F E W C x Q L m G D g 6 Q i m I d g v J n 4 j m L A H 5 5 v Q x g b Q X 5 o w B E T 8 o u 5 t Q e u d 3 1 z f n c Q Z H 3 j i e p N D 3 b p 9 u Q k q E d L k N y g A d L 1 z E Z C 4 v G K + W 4 M l I y r U 3 Z j H h M 8 q y k K Z 5 R g o j 9 8 v b g v X a u 2 D z m O D f c Q H T C 5 C Q Z i T g U T w F a O 2 N 4 F c O X M D 0 2 U L y b A J M 2 a K E M r C 8 P 8 v J F J M 5 O s 5 o T o T F Y Q 8 V L i r m V y I + 7 f c K S M r S Q S N I a J Y B m a I q j M 1 J 3 W w 5 v r c 5 b s O b U s F r G Z 4 + Y i 4 K u M / m r Z j n 8 O A y X S y B I H g + z w s n N M 1 l b I q 4 i G e z E r 1 5 n Z 5 h l q c C f 1 h B z N D M l e y 3 j U / V i 8 + 1 m J r P d f F r 8 G o Y 5 T K s u / z E S x T S K d Q t V 4 T L T I X q C E d n 1 4 O P O / j 0 d / C x A K 3 5 W J B W 8 7 M y C v H U f R m D E W T 0 X o 5 B y X e + m Y T S U L 3 2 t + Y l 2 D D a w U O d e V t c e y F X n U 8 G g 3 b k z N s 0 0 d t l b 5 C 9 J f Y m 2 M u + v R q s Z N T q f o Z T A c W C G 9 E H r e o R p H I J F u / 8 e m 8 C B H G y Q P 5 N Z 7 M W b u X R f t f Z z 7 6 7 o S a C Q F s 1 G s x o m W J R B U O T F T q B F G d Y n t M g F y 6 l R x 2 z K q P G Q e U s j 5 e n x p K M X 1 Y v M X 3 v U L p c 5 l R A J F Y y d M j v u z q J e 0 a 4 3 s B 4 G h p P + 8 b T g Z 6 T z u T + G 6 v / t Q o U H w Q D m b l p D J g O 0 9 B t 2 n e b D l z D f E W W + F 5 W z z L O l e l C L I D Z h 7 r I w P y I 1 b 9 O 1 v V p W Z g S r 3 c s B M O T X K i p + x 6 n O X h O m g 7 c N K 3 n J K m 6 i a 1 l P 2 Z Y L g G Z j K y K s 6 2 W u R q o T p Y I A 3 W 6 V 4 R y 1 D h M I S a 7 3 G L A q d 2 g w p h X t F u Y W G / R 9 V D H 0 x S R X 3 W r 6 z X i q B F H j T h q x N G / I Y 5 2 F z E 1 i d T I m E b G v E M Z 8 1 c o / 2 c J V P 4 X 0 + i f R v 8 0 + q f R P 4 3 + a f R P o 3 8 a / f N e 9 Y + r s M N X V q 8 O J t A 7 b w l 3 k s s x S C T 9 N E q d q B W a i H p V h p 4 h y C x B D v 8 A U E s B A i 0 A F A A C A A g A Z G 6 L V m / 8 c y u k A A A A 9 g A A A B I A A A A A A A A A A A A A A A A A A A A A A E N v b m Z p Z y 9 Q Y W N r Y W d l L n h t b F B L A Q I t A B Q A A g A I A G R u i 1 Y P y u m r p A A A A O k A A A A T A A A A A A A A A A A A A A A A A P A A A A B b Q 2 9 u d G V u d F 9 U e X B l c 1 0 u e G 1 s U E s B A i 0 A F A A C A A g A Z G 6 L V q K m Z D I T A w A A u x s A A B M A A A A A A A A A A A A A A A A A 4 Q E A A E Z v c m 1 1 b G F z L 1 N l Y 3 R p b 2 4 x L m 1 Q S w U G A A A A A A M A A w D C A A A A Q Q 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0 C o A A A A A A A C u K 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3 R y Y X R l Z 2 l l c z w v S X R l b V B h d G g + P C 9 J d G V t T G 9 j Y X R p b 2 4 + P F N 0 Y W J s Z U V u d H J p Z X M + P E V u d H J 5 I F R 5 c G U 9 I k l z U H J p d m F 0 Z S I g V m F s d W U 9 I m w w I i A v P j x F b n R y e S B U e X B l P S J G a W x s R W 5 h Y m x l Z C I g V m F s d W U 9 I m w w I i A v P j x F b n R y e S B U e X B l P S J G a W x s T G F z d F V w Z G F 0 Z W Q i I F Z h b H V l P S J k M j A y M y 0 w N C 0 x M V Q x N z o 1 M T o w N C 4 3 N T I 0 M T c 4 W i 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D b 2 x 1 b W 5 U e X B l c y I g V m F s d W U 9 I n N C U V V E Q X d Z P S I g L z 4 8 R W 5 0 c n k g V H l w Z T 0 i R m l s b G V k Q 2 9 t c G x l d G V S Z X N 1 b H R U b 1 d v c m t z a G V l d C I g V m F s d W U 9 I m w w I i A v P j x F b n R y e S B U e X B l P S J G a W x s T 2 J q Z W N 0 V H l w Z S I g V m F s d W U 9 I n N Q a X Z v d F R h Y m x l I i A v P j x F b n R y e S B U e X B l P S J G a W x s V G 9 E Y X R h T W 9 k Z W x F b m F i b G V k I i B W Y W x 1 Z T 0 i b D E i I C 8 + P E V u d H J 5 I F R 5 c G U 9 I l B p d m 9 0 T 2 J q Z W N 0 T m F t Z S I g V m F s d W U 9 I n N H c m F w a H M g J m F t c D s g V G F i b G V z I V B p d m 9 0 V G F i b G U x M i 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U 3 R y Y X R l Z 2 l l c y 9 V b n B p d m 9 0 Z W Q g Q 2 9 s d W 1 u c y 5 7 U m V x d W V z d G V k L D B 9 J n F 1 b 3 Q 7 L C Z x d W 9 0 O 1 N l Y 3 R p b 2 4 x L 1 N 0 c m F 0 Z W d p Z X M v V W 5 w a X Z v d G V k I E N v b H V t b n M u e 0 Z 1 b m R p b m c g Q W 1 v d W 5 0 L D F 9 J n F 1 b 3 Q 7 L C Z x d W 9 0 O 1 N l Y 3 R p b 2 4 x L 1 N 0 c m F 0 Z W d p Z X M v V W 5 w a X Z v d G V k I E N v b H V t b n M u e 0 1 1 b H R p L X l l Y X I g W W V h c i A y L D J 9 J n F 1 b 3 Q 7 L C Z x d W 9 0 O 1 N l Y 3 R p b 2 4 x L 1 N 0 c m F 0 Z W d p Z X M v V W 5 w a X Z v d G V k I E N v b H V t b n M u e 0 1 1 b H R p L X l l Y X I g W W V h c i A z L D N 9 J n F 1 b 3 Q 7 L C Z x d W 9 0 O 1 N l Y 3 R p b 2 4 x L 1 N 0 c m F 0 Z W d p Z X M v Q 2 x l Y W 5 l Z C B U Z X h 0 L n t W Y W x 1 Z S w 0 f S Z x d W 9 0 O 1 0 s J n F 1 b 3 Q 7 Q 2 9 s d W 1 u Q 2 9 1 b n Q m c X V v d D s 6 N S w m c X V v d D t L Z X l D b 2 x 1 b W 5 O Y W 1 l c y Z x d W 9 0 O z p b X S w m c X V v d D t D b 2 x 1 b W 5 J Z G V u d G l 0 a W V z J n F 1 b 3 Q 7 O l s m c X V v d D t T Z W N 0 a W 9 u M S 9 T d H J h d G V n a W V z L 1 V u c G l 2 b 3 R l Z C B D b 2 x 1 b W 5 z L n t S Z X F 1 Z X N 0 Z W Q s M H 0 m c X V v d D s s J n F 1 b 3 Q 7 U 2 V j d G l v b j E v U 3 R y Y X R l Z 2 l l c y 9 V b n B p d m 9 0 Z W Q g Q 2 9 s d W 1 u c y 5 7 R n V u Z G l u Z y B B b W 9 1 b n Q s M X 0 m c X V v d D s s J n F 1 b 3 Q 7 U 2 V j d G l v b j E v U 3 R y Y X R l Z 2 l l c y 9 V b n B p d m 9 0 Z W Q g Q 2 9 s d W 1 u c y 5 7 T X V s d G k t e W V h c i B Z Z W F y I D I s M n 0 m c X V v d D s s J n F 1 b 3 Q 7 U 2 V j d G l v b j E v U 3 R y Y X R l Z 2 l l c y 9 V b n B p d m 9 0 Z W Q g Q 2 9 s d W 1 u c y 5 7 T X V s d G k t e W V h c i B Z Z W F y I D M s M 3 0 m c X V v d D s s J n F 1 b 3 Q 7 U 2 V j d G l v b j E v U 3 R y Y X R l Z 2 l l c y 9 D b G V h b m V k I F R l e H Q u e 1 Z h b H V l L D R 9 J n F 1 b 3 Q 7 X S w m c X V v d D t S Z W x h d G l v b n N o a X B J b m Z v J n F 1 b 3 Q 7 O l t d f S I g L z 4 8 R W 5 0 c n k g V H l w Z T 0 i R m l s b E N v b H V t b k 5 h b W V z I i B W Y W x 1 Z T 0 i c 1 s m c X V v d D t S Z X F 1 Z X N 0 Z W Q m c X V v d D s s J n F 1 b 3 Q 7 R n V u Z G l u Z y B B b W 9 1 b n Q m c X V v d D s s J n F 1 b 3 Q 7 T X V s d G k t e W V h c i B Z Z W F y I D I m c X V v d D s s J n F 1 b 3 Q 7 T X V s d G k t e W V h c i B Z Z W F y I D M m c X V v d D s s J n F 1 b 3 Q 7 V m F s d W U m c X V v d D t d I i A v P j x F b n R y e S B U e X B l P S J R d W V y e U l E I i B W Y W x 1 Z T 0 i c 2 Y z N D k 4 M D B j L T E 0 Y z c t N G Y x M i 0 4 Y j I x L W J k O G E z M m E 0 N j M 3 O C I g L z 4 8 R W 5 0 c n k g V H l w Z T 0 i R m l s b E V y c m 9 y Q 2 9 1 b n Q i I F Z h b H V l P S J s M C I g L z 4 8 R W 5 0 c n k g V H l w Z T 0 i R m l s b E V y c m 9 y Q 2 9 k Z S I g V m F s d W U 9 I n N V b m t u b 3 d u I i A v P j x F b n R y e S B U e X B l P S J G a W x s Q 2 9 1 b n Q i I F Z h b H V l P S J s N T I i I C 8 + P E V u d H J 5 I F R 5 c G U 9 I k F k Z G V k V G 9 E Y X R h T W 9 k Z W w i I F Z h b H V l P S J s M S I g L z 4 8 L 1 N 0 Y W J s Z U V u d H J p Z X M + P C 9 J d G V t P j x J d G V t P j x J d G V t T G 9 j Y X R p b 2 4 + P E l 0 Z W 1 U e X B l P k Z v c m 1 1 b G E 8 L 0 l 0 Z W 1 U e X B l P j x J d G V t U G F 0 a D 5 T Z W N 0 a W 9 u M S 9 T d H J h d G V n a W V z L 1 N v d X J j Z T w v S X R l b V B h d G g + P C 9 J d G V t T G 9 j Y X R p b 2 4 + P F N 0 Y W J s Z U V u d H J p Z X M g L z 4 8 L 0 l 0 Z W 0 + P E l 0 Z W 0 + P E l 0 Z W 1 M b 2 N h d G l v b j 4 8 S X R l b V R 5 c G U + R m 9 y b X V s Y T w v S X R l b V R 5 c G U + P E l 0 Z W 1 Q Y X R o P l N l Y 3 R p b 2 4 x L 1 N 0 c m F 0 Z W d p Z X M v Q 2 h h b m d l Z C U y M F R 5 c G U 8 L 0 l 0 Z W 1 Q Y X R o P j w v S X R l b U x v Y 2 F 0 a W 9 u P j x T d G F i b G V F b n R y a W V z I C 8 + P C 9 J d G V t P j x J d G V t P j x J d G V t T G 9 j Y X R p b 2 4 + P E l 0 Z W 1 U e X B l P k Z v c m 1 1 b G E 8 L 0 l 0 Z W 1 U e X B l P j x J d G V t U G F 0 a D 5 T Z W N 0 a W 9 u M S 9 T d H J h d G V n a W V z L 1 J l b W 9 2 Z W Q l M j B D b 2 x 1 b W 5 z P C 9 J d G V t U G F 0 a D 4 8 L 0 l 0 Z W 1 M b 2 N h d G l v b j 4 8 U 3 R h Y m x l R W 5 0 c m l l c y A v P j w v S X R l b T 4 8 S X R l b T 4 8 S X R l b U x v Y 2 F 0 a W 9 u P j x J d G V t V H l w Z T 5 G b 3 J t d W x h P C 9 J d G V t V H l w Z T 4 8 S X R l b V B h d G g + U 2 V j d G l v b j E v U 3 R y Y X R l Z 2 l l c y 9 G a W x 0 Z X J l Z C U y M F J v d 3 M 8 L 0 l 0 Z W 1 Q Y X R o P j w v S X R l b U x v Y 2 F 0 a W 9 u P j x T d G F i b G V F b n R y a W V z I C 8 + P C 9 J d G V t P j x J d G V t P j x J d G V t T G 9 j Y X R p b 2 4 + P E l 0 Z W 1 U e X B l P k Z v c m 1 1 b G E 8 L 0 l 0 Z W 1 U e X B l P j x J d G V t U G F 0 a D 5 T Z W N 0 a W 9 u M S 9 T d H J h d G V n a W V z L 1 J l b W 9 2 Z W Q l M j B D b 2 x 1 b W 5 z M T w v S X R l b V B h d G g + P C 9 J d G V t T G 9 j Y X R p b 2 4 + P F N 0 Y W J s Z U V u d H J p Z X M g L z 4 8 L 0 l 0 Z W 0 + P E l 0 Z W 0 + P E l 0 Z W 1 M b 2 N h d G l v b j 4 8 S X R l b V R 5 c G U + R m 9 y b X V s Y T w v S X R l b V R 5 c G U + P E l 0 Z W 1 Q Y X R o P l N l Y 3 R p b 2 4 x L 1 N 0 c m F 0 Z W d p Z X M v U 3 B s a X Q l M j B D b 2 x 1 b W 4 l M j B i e S U y M E R l b G l t a X R l c j w v S X R l b V B h d G g + P C 9 J d G V t T G 9 j Y X R p b 2 4 + P F N 0 Y W J s Z U V u d H J p Z X M g L z 4 8 L 0 l 0 Z W 0 + P E l 0 Z W 0 + P E l 0 Z W 1 M b 2 N h d G l v b j 4 8 S X R l b V R 5 c G U + R m 9 y b X V s Y T w v S X R l b V R 5 c G U + P E l 0 Z W 1 Q Y X R o P l N l Y 3 R p b 2 4 x L 1 N 0 c m F 0 Z W d p Z X M v Q 2 h h b m d l Z C U y M F R 5 c G U x P C 9 J d G V t U G F 0 a D 4 8 L 0 l 0 Z W 1 M b 2 N h d G l v b j 4 8 U 3 R h Y m x l R W 5 0 c m l l c y A v P j w v S X R l b T 4 8 S X R l b T 4 8 S X R l b U x v Y 2 F 0 a W 9 u P j x J d G V t V H l w Z T 5 G b 3 J t d W x h P C 9 J d G V t V H l w Z T 4 8 S X R l b V B h d G g + U 2 V j d G l v b j E v U 3 R y Y X R l Z 2 l l c y 9 V b n B p d m 9 0 Z W Q l M j B D b 2 x 1 b W 5 z P C 9 J d G V t U G F 0 a D 4 8 L 0 l 0 Z W 1 M b 2 N h d G l v b j 4 8 U 3 R h Y m x l R W 5 0 c m l l c y A v P j w v S X R l b T 4 8 S X R l b T 4 8 S X R l b U x v Y 2 F 0 a W 9 u P j x J d G V t V H l w Z T 5 G b 3 J t d W x h P C 9 J d G V t V H l w Z T 4 8 S X R l b V B h d G g + U 2 V j d G l v b j E v U 3 R y Y X R l Z 2 l l c y 9 S Z W 1 v d m V k J T I w Q 2 9 s d W 1 u c z I 8 L 0 l 0 Z W 1 Q Y X R o P j w v S X R l b U x v Y 2 F 0 a W 9 u P j x T d G F i b G V F b n R y a W V z I C 8 + P C 9 J d G V t P j x J d G V t P j x J d G V t T G 9 j Y X R p b 2 4 + P E l 0 Z W 1 U e X B l P k Z v c m 1 1 b G E 8 L 0 l 0 Z W 1 U e X B l P j x J d G V t U G F 0 a D 5 T Z W N 0 a W 9 u M S 9 T d H J h d G V n a W V z L 1 R y a W 1 t Z W Q l M j B U Z X h 0 P C 9 J d G V t U G F 0 a D 4 8 L 0 l 0 Z W 1 M b 2 N h d G l v b j 4 8 U 3 R h Y m x l R W 5 0 c m l l c y A v P j w v S X R l b T 4 8 S X R l b T 4 8 S X R l b U x v Y 2 F 0 a W 9 u P j x J d G V t V H l w Z T 5 G b 3 J t d W x h P C 9 J d G V t V H l w Z T 4 8 S X R l b V B h d G g + U 2 V j d G l v b j E v U 3 R y Y X R l Z 2 l l c y 9 D b G V h b m V k J T I w V G V 4 d D w v S X R l b V B h d G g + P C 9 J d G V t T G 9 j Y X R p b 2 4 + P F N 0 Y W J s Z U V u d H J p Z X M g L z 4 8 L 0 l 0 Z W 0 + P E l 0 Z W 0 + P E l 0 Z W 1 M b 2 N h d G l v b j 4 8 S X R l b V R 5 c G U + R m 9 y b X V s Y T w v S X R l b V R 5 c G U + P E l 0 Z W 1 Q Y X R o P l N l Y 3 R p b 2 4 x L 1 N 0 c m F 0 Z W d p Z X M l M j A o U m V x d W V z d C k 8 L 0 l 0 Z W 1 Q Y X R o P j w v S X R l b U x v Y 2 F 0 a W 9 u P j x T d G F i b G V F b n R y a W V z P j x F b n R y e S B U e X B l P S J J c 1 B y a X Z h d G U i I F Z h b H V l P S J s M C I g L z 4 8 R W 5 0 c n k g V H l w Z T 0 i R m l s b E V u Y W J s Z W Q i I F Z h b H V l P S J s M C I g L z 4 8 R W 5 0 c n k g V H l w Z T 0 i R m l s b E V y c m 9 y Q 2 9 1 b n 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F c n J v c k N v Z G U i I F Z h b H V l P S J z V W 5 r b m 9 3 b i I g L z 4 8 R W 5 0 c n k g V H l w Z T 0 i R m l s b G V k Q 2 9 t c G x l d G V S Z X N 1 b H R U b 1 d v c m t z a G V l d C I g V m F s d W U 9 I m w w I i A v P j x F b n R y e S B U e X B l P S J G a W x s T 2 J q Z W N 0 V H l w Z S I g V m F s d W U 9 I n N Q a X Z v d F R h Y m x l I i A v P j x F b n R y e S B U e X B l P S J G a W x s V G 9 E Y X R h T W 9 k Z W x F b m F i b G V k I i B W Y W x 1 Z T 0 i b D E i I C 8 + P E V u d H J 5 I F R 5 c G U 9 I l B p d m 9 0 T 2 J q Z W N 0 T m F t Z S I g V m F s d W U 9 I n N H c m F w a H M g J m F t c D s g V G F i b G V z I V B p d m 9 0 V G F i b G U x M i I g L z 4 8 R W 5 0 c n k g V H l w Z T 0 i R m l s b F N 0 Y X R 1 c y I g V m F s d W U 9 I n N D b 2 1 w b G V 0 Z S I g L z 4 8 R W 5 0 c n k g V H l w Z T 0 i Q W R k Z W R U b 0 R h d G F N b 2 R l b C I g V m F s d W U 9 I m w x I i A v P j x F b n R y e S B U e X B l P S J G a W x s Q 2 9 1 b n Q i I F Z h b H V l P S J s O T g i I C 8 + P E V u d H J 5 I F R 5 c G U 9 I l F 1 Z X J 5 S U Q i I F Z h b H V l P S J z Y T M 2 Y j c 5 N z U t N T J j M i 0 0 M G Q w L T l i Y m E t N D A 2 Y T B l N j M w Y m U 4 I i A v P j x F b n R y e S B U e X B l P S J G a W x s T G F z d F V w Z G F 0 Z W Q i I F Z h b H V l P S J k M j A y M y 0 w N C 0 x M V Q x N z o 1 M T o w N C 4 3 N T M 1 M D I w W i I g L z 4 8 R W 5 0 c n k g V H l w Z T 0 i R m l s b E N v b H V t b l R 5 c G V z I i B W Y W x 1 Z T 0 i c 0 J R W T 0 i I C 8 + P E V u d H J 5 I F R 5 c G U 9 I k Z p b G x D b 2 x 1 b W 5 O Y W 1 l c y I g V m F s d W U 9 I n N b J n F 1 b 3 Q 7 U m V x d W V z d G V k J n F 1 b 3 Q 7 L C Z x d W 9 0 O 1 Z h b H V l J n F 1 b 3 Q 7 X S I g L z 4 8 R W 5 0 c n k g V H l w Z T 0 i U m V s Y X R p b 2 5 z a G l w S W 5 m b 0 N v b n R h a W 5 l c i I g V m F s d W U 9 I n N 7 J n F 1 b 3 Q 7 Y 2 9 s d W 1 u Q 2 9 1 b n Q m c X V v d D s 6 M i w m c X V v d D t r Z X l D b 2 x 1 b W 5 O Y W 1 l c y Z x d W 9 0 O z p b X S w m c X V v d D t x d W V y e V J l b G F 0 a W 9 u c 2 h p c H M m c X V v d D s 6 W 1 0 s J n F 1 b 3 Q 7 Y 2 9 s d W 1 u S W R l b n R p d G l l c y Z x d W 9 0 O z p b J n F 1 b 3 Q 7 U 2 V j d G l v b j E v U 3 R y Y X R l Z 2 l l c y A o U m V x d W V z d C k v V W 5 w a X Z v d G V k I E N v b H V t b n M u e 1 J l c X V l c 3 R l Z C w w f S Z x d W 9 0 O y w m c X V v d D t T Z W N 0 a W 9 u M S 9 T d H J h d G V n a W V z I C h S Z X F 1 Z X N 0 K S 9 D b G V h b m V k I F R l e H Q u e 1 Z h b H V l L D F 9 J n F 1 b 3 Q 7 X S w m c X V v d D t D b 2 x 1 b W 5 D b 3 V u d C Z x d W 9 0 O z o y L C Z x d W 9 0 O 0 t l e U N v b H V t b k 5 h b W V z J n F 1 b 3 Q 7 O l t d L C Z x d W 9 0 O 0 N v b H V t b k l k Z W 5 0 a X R p Z X M m c X V v d D s 6 W y Z x d W 9 0 O 1 N l Y 3 R p b 2 4 x L 1 N 0 c m F 0 Z W d p Z X M g K F J l c X V l c 3 Q p L 1 V u c G l 2 b 3 R l Z C B D b 2 x 1 b W 5 z L n t S Z X F 1 Z X N 0 Z W Q s M H 0 m c X V v d D s s J n F 1 b 3 Q 7 U 2 V j d G l v b j E v U 3 R y Y X R l Z 2 l l c y A o U m V x d W V z d C k v Q 2 x l Y W 5 l Z C B U Z X h 0 L n t W Y W x 1 Z S w x f S Z x d W 9 0 O 1 0 s J n F 1 b 3 Q 7 U m V s Y X R p b 2 5 z a G l w S W 5 m b y Z x d W 9 0 O z p b X X 0 i I C 8 + P E V u d H J 5 I F R 5 c G U 9 I k x v Y W R l Z F R v Q W 5 h b H l z a X N T Z X J 2 a W N l c y I g V m F s d W U 9 I m w w I i A v P j w v U 3 R h Y m x l R W 5 0 c m l l c z 4 8 L 0 l 0 Z W 0 + P E l 0 Z W 0 + P E l 0 Z W 1 M b 2 N h d G l v b j 4 8 S X R l b V R 5 c G U + R m 9 y b X V s Y T w v S X R l b V R 5 c G U + P E l 0 Z W 1 Q Y X R o P l N l Y 3 R p b 2 4 x L 1 N 0 c m F 0 Z W d p Z X M l M j A o U m V x d W V z d C k v U 2 9 1 c m N l P C 9 J d G V t U G F 0 a D 4 8 L 0 l 0 Z W 1 M b 2 N h d G l v b j 4 8 U 3 R h Y m x l R W 5 0 c m l l c y A v P j w v S X R l b T 4 8 S X R l b T 4 8 S X R l b U x v Y 2 F 0 a W 9 u P j x J d G V t V H l w Z T 5 G b 3 J t d W x h P C 9 J d G V t V H l w Z T 4 8 S X R l b V B h d G g + U 2 V j d G l v b j E v U 3 R y Y X R l Z 2 l l c y U y M C h S Z X F 1 Z X N 0 K S 9 D a G F u Z 2 V k J T I w V H l w Z T w v S X R l b V B h d G g + P C 9 J d G V t T G 9 j Y X R p b 2 4 + P F N 0 Y W J s Z U V u d H J p Z X M g L z 4 8 L 0 l 0 Z W 0 + P E l 0 Z W 0 + P E l 0 Z W 1 M b 2 N h d G l v b j 4 8 S X R l b V R 5 c G U + R m 9 y b X V s Y T w v S X R l b V R 5 c G U + P E l 0 Z W 1 Q Y X R o P l N l Y 3 R p b 2 4 x L 1 N 0 c m F 0 Z W d p Z X M l M j A o U m V x d W V z d C k v U m V t b 3 Z l Z C U y M E N v b H V t b n M 8 L 0 l 0 Z W 1 Q Y X R o P j w v S X R l b U x v Y 2 F 0 a W 9 u P j x T d G F i b G V F b n R y a W V z I C 8 + P C 9 J d G V t P j x J d G V t P j x J d G V t T G 9 j Y X R p b 2 4 + P E l 0 Z W 1 U e X B l P k Z v c m 1 1 b G E 8 L 0 l 0 Z W 1 U e X B l P j x J d G V t U G F 0 a D 5 T Z W N 0 a W 9 u M S 9 T d H J h d G V n a W V z J T I w K F J l c X V l c 3 Q p L 1 J l b W 9 2 Z W Q l M j B D b 2 x 1 b W 5 z M T w v S X R l b V B h d G g + P C 9 J d G V t T G 9 j Y X R p b 2 4 + P F N 0 Y W J s Z U V u d H J p Z X M g L z 4 8 L 0 l 0 Z W 0 + P E l 0 Z W 0 + P E l 0 Z W 1 M b 2 N h d G l v b j 4 8 S X R l b V R 5 c G U + R m 9 y b X V s Y T w v S X R l b V R 5 c G U + P E l 0 Z W 1 Q Y X R o P l N l Y 3 R p b 2 4 x L 1 N 0 c m F 0 Z W d p Z X M l M j A o U m V x d W V z d C k v U 3 B s a X Q l M j B D b 2 x 1 b W 4 l M j B i e S U y M E R l b G l t a X R l c j w v S X R l b V B h d G g + P C 9 J d G V t T G 9 j Y X R p b 2 4 + P F N 0 Y W J s Z U V u d H J p Z X M g L z 4 8 L 0 l 0 Z W 0 + P E l 0 Z W 0 + P E l 0 Z W 1 M b 2 N h d G l v b j 4 8 S X R l b V R 5 c G U + R m 9 y b X V s Y T w v S X R l b V R 5 c G U + P E l 0 Z W 1 Q Y X R o P l N l Y 3 R p b 2 4 x L 1 N 0 c m F 0 Z W d p Z X M l M j A o U m V x d W V z d C k v Q 2 h h b m d l Z C U y M F R 5 c G U x P C 9 J d G V t U G F 0 a D 4 8 L 0 l 0 Z W 1 M b 2 N h d G l v b j 4 8 U 3 R h Y m x l R W 5 0 c m l l c y A v P j w v S X R l b T 4 8 S X R l b T 4 8 S X R l b U x v Y 2 F 0 a W 9 u P j x J d G V t V H l w Z T 5 G b 3 J t d W x h P C 9 J d G V t V H l w Z T 4 8 S X R l b V B h d G g + U 2 V j d G l v b j E v U 3 R y Y X R l Z 2 l l c y U y M C h S Z X F 1 Z X N 0 K S 9 V b n B p d m 9 0 Z W Q l M j B D b 2 x 1 b W 5 z P C 9 J d G V t U G F 0 a D 4 8 L 0 l 0 Z W 1 M b 2 N h d G l v b j 4 8 U 3 R h Y m x l R W 5 0 c m l l c y A v P j w v S X R l b T 4 8 S X R l b T 4 8 S X R l b U x v Y 2 F 0 a W 9 u P j x J d G V t V H l w Z T 5 G b 3 J t d W x h P C 9 J d G V t V H l w Z T 4 8 S X R l b V B h d G g + U 2 V j d G l v b j E v U 3 R y Y X R l Z 2 l l c y U y M C h S Z X F 1 Z X N 0 K S 9 S Z W 1 v d m V k J T I w Q 2 9 s d W 1 u c z I 8 L 0 l 0 Z W 1 Q Y X R o P j w v S X R l b U x v Y 2 F 0 a W 9 u P j x T d G F i b G V F b n R y a W V z I C 8 + P C 9 J d G V t P j x J d G V t P j x J d G V t T G 9 j Y X R p b 2 4 + P E l 0 Z W 1 U e X B l P k Z v c m 1 1 b G E 8 L 0 l 0 Z W 1 U e X B l P j x J d G V t U G F 0 a D 5 T Z W N 0 a W 9 u M S 9 T d H J h d G V n a W V z J T I w K F J l c X V l c 3 Q p L 1 R y a W 1 t Z W Q l M j B U Z X h 0 P C 9 J d G V t U G F 0 a D 4 8 L 0 l 0 Z W 1 M b 2 N h d G l v b j 4 8 U 3 R h Y m x l R W 5 0 c m l l c y A v P j w v S X R l b T 4 8 S X R l b T 4 8 S X R l b U x v Y 2 F 0 a W 9 u P j x J d G V t V H l w Z T 5 G b 3 J t d W x h P C 9 J d G V t V H l w Z T 4 8 S X R l b V B h d G g + U 2 V j d G l v b j E v U 3 R y Y X R l Z 2 l l c y U y M C h S Z X F 1 Z X N 0 K S 9 D b G V h b m V k J T I w V G V 4 d D w v S X R l b V B h d G g + P C 9 J d G V t T G 9 j Y X R p b 2 4 + P F N 0 Y W J s Z U V u d H J p Z X M g L z 4 8 L 0 l 0 Z W 0 + P E l 0 Z W 0 + P E l 0 Z W 1 M b 2 N h d G l v b j 4 8 S X R l b V R 5 c G U + R m 9 y b X V s Y T w v S X R l b V R 5 c G U + P E l 0 Z W 1 Q Y X R o P l N l Y 3 R p b 2 4 x L 1 N 0 c m F 0 Z W d p Z X M l M j B G a W x 0 Z X I 8 L 0 l 0 Z W 1 Q Y X R o P j w v S X R l b U x v Y 2 F 0 a W 9 u P j x T d G F i b G V F b n R y a W V z P j x F b n R y e S B U e X B l P S J J c 1 B y a X Z h d G U i I F Z h b H V l P S J s M C I g L z 4 8 R W 5 0 c n k g V H l w Z T 0 i R m l s b E V u Y W J s Z W Q i I F Z h b H V l P S J s M C I g L z 4 8 R W 5 0 c n k g V H l w Z T 0 i R m l s b E V y c m 9 y Q 2 9 1 b n Q i I F Z h b H V l P S J s M C I g L z 4 8 R W 5 0 c n k g V H l w Z T 0 i R m l s b E V y c m 9 y Q 2 9 k Z S I g V m F s d W U 9 I n N V b m t u b 3 d u 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E N v d W 5 0 I i B W Y W x 1 Z T 0 i b D U i I C 8 + P E V u d H J 5 I F R 5 c G U 9 I k Z p b G x l Z E N v b X B s Z X R l U m V z d W x 0 V G 9 X b 3 J r c 2 h l Z X Q i I F Z h b H V l P S J s M C I g L z 4 8 R W 5 0 c n k g V H l w Z T 0 i R m l s b E 9 i a m V j d F R 5 c G U i I F Z h b H V l P S J z U G l 2 b 3 R U Y W J s Z S I g L z 4 8 R W 5 0 c n k g V H l w Z T 0 i R m l s b F R v R G F 0 Y U 1 v Z G V s R W 5 h Y m x l Z C I g V m F s d W U 9 I m w x I i A v P j x F b n R y e S B U e X B l P S J Q a X Z v d E 9 i a m V j d E 5 h b W U i I F Z h b H V l P S J z R 3 J h c G h z I C Z h b X A 7 I F R h Y m x l c y F Q a X Z v d F R h Y m x l M T I i I C 8 + P E V u d H J 5 I F R 5 c G U 9 I k Z p b G x D b 2 x 1 b W 5 O Y W 1 l c y I g V m F s d W U 9 I n N b J n F 1 b 3 Q 7 V m F s d W U m c X V v d D t d I i A v P j x F b n R y e S B U e X B l P S J B Z G R l Z F R v R G F 0 Y U 1 v Z G V s I i B W Y W x 1 Z T 0 i b D E i I C 8 + P E V u d H J 5 I F R 5 c G U 9 I k Z p b G x T d G F 0 d X M i I F Z h b H V l P S J z Q 2 9 t c G x l d G U i I C 8 + P E V u d H J 5 I F R 5 c G U 9 I l F 1 Z X J 5 S U Q i I F Z h b H V l P S J z Y z F l Z T M w Y j A t N 2 F m N S 0 0 M G U z L T k 0 N z E t Y j A w Y W I 1 N z A 5 Y m Y z I i A v P j x F b n R y e S B U e X B l P S J G a W x s T G F z d F V w Z G F 0 Z W Q i I F Z h b H V l P S J k M j A y M y 0 w N C 0 x M V Q x N z o 1 M T o w N C 4 3 N T M 1 M D I w W i I g L z 4 8 R W 5 0 c n k g V H l w Z T 0 i R m l s b E N v b H V t b l R 5 c G V z I i B W Y W x 1 Z T 0 i c 0 J n P T 0 i I C 8 + P E V u d H J 5 I F R 5 c G U 9 I l J l b G F 0 a W 9 u c 2 h p c E l u Z m 9 D b 2 5 0 Y W l u Z X I i I F Z h b H V l P S J z e y Z x d W 9 0 O 2 N v b H V t b k N v d W 5 0 J n F 1 b 3 Q 7 O j E s J n F 1 b 3 Q 7 a 2 V 5 Q 2 9 s d W 1 u T m F t Z X M m c X V v d D s 6 W y Z x d W 9 0 O 1 Z h b H V l J n F 1 b 3 Q 7 X S w m c X V v d D t x d W V y e V J l b G F 0 a W 9 u c 2 h p c H M m c X V v d D s 6 W 1 0 s J n F 1 b 3 Q 7 Y 2 9 s d W 1 u S W R l b n R p d G l l c y Z x d W 9 0 O z p b J n F 1 b 3 Q 7 U 2 V j d G l v b j E v U 3 R y Y X R l Z 2 l l c y B G a W x 0 Z X I v Q 2 x l Y W 5 l Z C B U Z X h 0 L n t W Y W x 1 Z S w x f S Z x d W 9 0 O 1 0 s J n F 1 b 3 Q 7 Q 2 9 s d W 1 u Q 2 9 1 b n Q m c X V v d D s 6 M S w m c X V v d D t L Z X l D b 2 x 1 b W 5 O Y W 1 l c y Z x d W 9 0 O z p b J n F 1 b 3 Q 7 V m F s d W U m c X V v d D t d L C Z x d W 9 0 O 0 N v b H V t b k l k Z W 5 0 a X R p Z X M m c X V v d D s 6 W y Z x d W 9 0 O 1 N l Y 3 R p b 2 4 x L 1 N 0 c m F 0 Z W d p Z X M g R m l s d G V y L 0 N s Z W F u Z W Q g V G V 4 d C 5 7 V m F s d W U s M X 0 m c X V v d D t d L C Z x d W 9 0 O 1 J l b G F 0 a W 9 u c 2 h p c E l u Z m 8 m c X V v d D s 6 W 1 1 9 I i A v P j x F b n R y e S B U e X B l P S J M b 2 F k Z W R U b 0 F u Y W x 5 c 2 l z U 2 V y d m l j Z X M i I F Z h b H V l P S J s M C I g L z 4 8 L 1 N 0 Y W J s Z U V u d H J p Z X M + P C 9 J d G V t P j x J d G V t P j x J d G V t T G 9 j Y X R p b 2 4 + P E l 0 Z W 1 U e X B l P k Z v c m 1 1 b G E 8 L 0 l 0 Z W 1 U e X B l P j x J d G V t U G F 0 a D 5 T Z W N 0 a W 9 u M S 9 T d H J h d G V n a W V z J T I w R m l s d G V y L 1 N v d X J j Z T w v S X R l b V B h d G g + P C 9 J d G V t T G 9 j Y X R p b 2 4 + P F N 0 Y W J s Z U V u d H J p Z X M g L z 4 8 L 0 l 0 Z W 0 + P E l 0 Z W 0 + P E l 0 Z W 1 M b 2 N h d G l v b j 4 8 S X R l b V R 5 c G U + R m 9 y b X V s Y T w v S X R l b V R 5 c G U + P E l 0 Z W 1 Q Y X R o P l N l Y 3 R p b 2 4 x L 1 N 0 c m F 0 Z W d p Z X M l M j B G a W x 0 Z X I v Q 2 h h b m d l Z C U y M F R 5 c G U 8 L 0 l 0 Z W 1 Q Y X R o P j w v S X R l b U x v Y 2 F 0 a W 9 u P j x T d G F i b G V F b n R y a W V z I C 8 + P C 9 J d G V t P j x J d G V t P j x J d G V t T G 9 j Y X R p b 2 4 + P E l 0 Z W 1 U e X B l P k Z v c m 1 1 b G E 8 L 0 l 0 Z W 1 U e X B l P j x J d G V t U G F 0 a D 5 T Z W N 0 a W 9 u M S 9 T d H J h d G V n a W V z J T I w R m l s d G V y L 1 J l b W 9 2 Z W Q l M j B D b 2 x 1 b W 5 z P C 9 J d G V t U G F 0 a D 4 8 L 0 l 0 Z W 1 M b 2 N h d G l v b j 4 8 U 3 R h Y m x l R W 5 0 c m l l c y A v P j w v S X R l b T 4 8 S X R l b T 4 8 S X R l b U x v Y 2 F 0 a W 9 u P j x J d G V t V H l w Z T 5 G b 3 J t d W x h P C 9 J d G V t V H l w Z T 4 8 S X R l b V B h d G g + U 2 V j d G l v b j E v U 3 R y Y X R l Z 2 l l c y U y M E Z p b H R l c i 9 S Z W 1 v d m V k J T I w Q 2 9 s d W 1 u c z E 8 L 0 l 0 Z W 1 Q Y X R o P j w v S X R l b U x v Y 2 F 0 a W 9 u P j x T d G F i b G V F b n R y a W V z I C 8 + P C 9 J d G V t P j x J d G V t P j x J d G V t T G 9 j Y X R p b 2 4 + P E l 0 Z W 1 U e X B l P k Z v c m 1 1 b G E 8 L 0 l 0 Z W 1 U e X B l P j x J d G V t U G F 0 a D 5 T Z W N 0 a W 9 u M S 9 T d H J h d G V n a W V z J T I w R m l s d G V y L 1 N w b G l 0 J T I w Q 2 9 s d W 1 u J T I w Y n k l M j B E Z W x p b W l 0 Z X I 8 L 0 l 0 Z W 1 Q Y X R o P j w v S X R l b U x v Y 2 F 0 a W 9 u P j x T d G F i b G V F b n R y a W V z I C 8 + P C 9 J d G V t P j x J d G V t P j x J d G V t T G 9 j Y X R p b 2 4 + P E l 0 Z W 1 U e X B l P k Z v c m 1 1 b G E 8 L 0 l 0 Z W 1 U e X B l P j x J d G V t U G F 0 a D 5 T Z W N 0 a W 9 u M S 9 T d H J h d G V n a W V z J T I w R m l s d G V y L 0 N o Y W 5 n Z W Q l M j B U e X B l M T w v S X R l b V B h d G g + P C 9 J d G V t T G 9 j Y X R p b 2 4 + P F N 0 Y W J s Z U V u d H J p Z X M g L z 4 8 L 0 l 0 Z W 0 + P E l 0 Z W 0 + P E l 0 Z W 1 M b 2 N h d G l v b j 4 8 S X R l b V R 5 c G U + R m 9 y b X V s Y T w v S X R l b V R 5 c G U + P E l 0 Z W 1 Q Y X R o P l N l Y 3 R p b 2 4 x L 1 N 0 c m F 0 Z W d p Z X M l M j B G a W x 0 Z X I v V W 5 w a X Z v d G V k J T I w Q 2 9 s d W 1 u c z w v S X R l b V B h d G g + P C 9 J d G V t T G 9 j Y X R p b 2 4 + P F N 0 Y W J s Z U V u d H J p Z X M g L z 4 8 L 0 l 0 Z W 0 + P E l 0 Z W 0 + P E l 0 Z W 1 M b 2 N h d G l v b j 4 8 S X R l b V R 5 c G U + R m 9 y b X V s Y T w v S X R l b V R 5 c G U + P E l 0 Z W 1 Q Y X R o P l N l Y 3 R p b 2 4 x L 1 N 0 c m F 0 Z W d p Z X M l M j B G a W x 0 Z X I v U m V t b 3 Z l Z C U y M E N v b H V t b n M y P C 9 J d G V t U G F 0 a D 4 8 L 0 l 0 Z W 1 M b 2 N h d G l v b j 4 8 U 3 R h Y m x l R W 5 0 c m l l c y A v P j w v S X R l b T 4 8 S X R l b T 4 8 S X R l b U x v Y 2 F 0 a W 9 u P j x J d G V t V H l w Z T 5 G b 3 J t d W x h P C 9 J d G V t V H l w Z T 4 8 S X R l b V B h d G g + U 2 V j d G l v b j E v U 3 R y Y X R l Z 2 l l c y U y M E Z p b H R l c i 9 U c m l t b W V k J T I w V G V 4 d D w v S X R l b V B h d G g + P C 9 J d G V t T G 9 j Y X R p b 2 4 + P F N 0 Y W J s Z U V u d H J p Z X M g L z 4 8 L 0 l 0 Z W 0 + P E l 0 Z W 0 + P E l 0 Z W 1 M b 2 N h d G l v b j 4 8 S X R l b V R 5 c G U + R m 9 y b X V s Y T w v S X R l b V R 5 c G U + P E l 0 Z W 1 Q Y X R o P l N l Y 3 R p b 2 4 x L 1 N 0 c m F 0 Z W d p Z X M l M j B G a W x 0 Z X I v Q 2 x l Y W 5 l Z C U y M F R l e H Q 8 L 0 l 0 Z W 1 Q Y X R o P j w v S X R l b U x v Y 2 F 0 a W 9 u P j x T d G F i b G V F b n R y a W V z I C 8 + P C 9 J d G V t P j x J d G V t P j x J d G V t T G 9 j Y X R p b 2 4 + P E l 0 Z W 1 U e X B l P k Z v c m 1 1 b G E 8 L 0 l 0 Z W 1 U e X B l P j x J d G V t U G F 0 a D 5 T Z W N 0 a W 9 u M S 9 T d H J h d G V n a W V z J T I w R m l s d G V y L 1 J l b W 9 2 Z W Q l M j B D b 2 x 1 b W 5 z M z w v S X R l b V B h d G g + P C 9 J d G V t T G 9 j Y X R p b 2 4 + P F N 0 Y W J s Z U V u d H J p Z X M g L z 4 8 L 0 l 0 Z W 0 + P E l 0 Z W 0 + P E l 0 Z W 1 M b 2 N h d G l v b j 4 8 S X R l b V R 5 c G U + R m 9 y b X V s Y T w v S X R l b V R 5 c G U + P E l 0 Z W 1 Q Y X R o P l N l Y 3 R p b 2 4 x L 1 N 0 c m F 0 Z W d p Z X M l M j B G a W x 0 Z X I v U m V t b 3 Z l Z C U y M E R 1 c G x p Y 2 F 0 Z X M 8 L 0 l 0 Z W 1 Q Y X R o P j w v S X R l b U x v Y 2 F 0 a W 9 u P j x T d G F i b G V F b n R y a W V z I C 8 + P C 9 J d G V t P j w v S X R l b X M + P C 9 M b 2 N h b F B h Y 2 t h Z 2 V N Z X R h Z G F 0 Y U Z p b G U + F g A A A F B L B Q Y A A A A A A A A A A A A A A A A A A A A A A A D a A A A A A Q A A A N C M n d 8 B F d E R j H o A w E / C l + s B A A A A f d D 8 + I z 3 g k u c l 3 M A d d N s t Q A A A A A C A A A A A A A D Z g A A w A A A A B A A A A C Q Y L U L J F e W z Z F D m q e U c D E 8 A A A A A A S A A A C g A A A A E A A A A N A n o f y T P B + v 0 Y z Z g S G 8 4 O B Q A A A A g r j 4 X i r L A v l 2 Z Y y A 2 z U L O n h j T 8 z W Z g a w Q c M i n i u 6 t K n m I / S b 8 B p j c J 5 l x r T + b U p H Q i t 3 i H C / + g L L b T Z h A o b + 8 S 0 x o A s T 2 q N k Y c X p I r + 4 / b 0 U A A A A m 6 3 A i z 6 o v 5 l 3 4 q x q V r K S 3 J O + E 7 Y = < / D a t a M a s h u p > 
</file>

<file path=customXml/item11.xml>��< ? x m l   v e r s i o n = " 1 . 0 "   e n c o d i n g = " U T F - 1 6 " ? > < G e m i n i   x m l n s = " h t t p : / / g e m i n i / p i v o t c u s t o m i z a t i o n / 5 2 d 3 f 3 4 6 - 6 2 7 6 - 4 5 7 f - a 5 d 2 - d 6 b 0 3 6 4 4 3 8 a f " > < 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S t r a t e g i e s _ 1 f 3 1 6 b 7 b - 8 d b f - 4 b 5 7 - a a e c - 4 2 3 b 4 c 1 2 d 3 c 3 " > < C u s t o m C o n t e n t > < ! [ C D A T A [ < T a b l e W i d g e t G r i d S e r i a l i z a t i o n   x m l n s : x s d = " h t t p : / / w w w . w 3 . o r g / 2 0 0 1 / X M L S c h e m a "   x m l n s : x s i = " h t t p : / / w w w . w 3 . o r g / 2 0 0 1 / X M L S c h e m a - i n s t a n c e " > < C o l u m n S u g g e s t e d T y p e   / > < C o l u m n F o r m a t   / > < C o l u m n A c c u r a c y   / > < C o l u m n C u r r e n c y S y m b o l   / > < C o l u m n P o s i t i v e P a t t e r n   / > < C o l u m n N e g a t i v e P a t t e r n   / > < C o l u m n W i d t h s > < i t e m > < k e y > < s t r i n g > M u l t i - y e a r   Y e a r   3 < / s t r i n g > < / k e y > < v a l u e > < i n t > 2 0 4 < / i n t > < / v a l u e > < / i t e m > < i t e m > < k e y > < s t r i n g > M u l t i - y e a r   Y e a r   2 < / s t r i n g > < / k e y > < v a l u e > < i n t > 2 0 4 < / i n t > < / v a l u e > < / i t e m > < i t e m > < k e y > < s t r i n g > F u n d i n g   A m o u n t < / s t r i n g > < / k e y > < v a l u e > < i n t > 2 0 1 < / i n t > < / v a l u e > < / i t e m > < i t e m > < k e y > < s t r i n g > R e q u e s t e d < / s t r i n g > < / k e y > < v a l u e > < i n t > 1 4 6 < / i n t > < / v a l u e > < / i t e m > < i t e m > < k e y > < s t r i n g > V a l u e < / s t r i n g > < / k e y > < v a l u e > < i n t > 3 4 8 < / i n t > < / v a l u e > < / i t e m > < / C o l u m n W i d t h s > < C o l u m n D i s p l a y I n d e x > < i t e m > < k e y > < s t r i n g > M u l t i - y e a r   Y e a r   3 < / s t r i n g > < / k e y > < v a l u e > < i n t > 4 < / i n t > < / v a l u e > < / i t e m > < i t e m > < k e y > < s t r i n g > M u l t i - y e a r   Y e a r   2 < / s t r i n g > < / k e y > < v a l u e > < i n t > 3 < / i n t > < / v a l u e > < / i t e m > < i t e m > < k e y > < s t r i n g > F u n d i n g   A m o u n t < / s t r i n g > < / k e y > < v a l u e > < i n t > 2 < / i n t > < / v a l u e > < / i t e m > < i t e m > < k e y > < s t r i n g > R e q u e s t e d < / s t r i n g > < / k e y > < v a l u e > < i n t > 1 < / i n t > < / v a l u e > < / i t e m > < i t e m > < k e y > < s t r i n g > V a l u e < / s t r i n g > < / k e y > < v a l u e > < i n t > 0 < / 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X M L _ S t r a t e g i e s   F i l t e r _ 2 0 d 0 b 7 a 5 - 9 7 e 8 - 4 e 5 d - a d 4 c - 5 2 8 9 4 4 8 5 6 4 7 0 " > < 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 9 9 < / i n t > < / v a l u e > < / i t e m > < / C o l u m n W i d t h s > < C o l u m n D i s p l a y I n d e x > < i t e m > < k e y > < s t r i n g > V a l u e < / s t r i n g > < / k e y > < v a l u e > < i n t > 0 < / 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T a b l e O r d e r " > < C u s t o m C o n t e n t > < ! [ C D A T A [ T a b l e 1 , S t r a t e g i e s _ 1 f 3 1 6 b 7 b - 8 d b f - 4 b 5 7 - a a e c - 4 2 3 b 4 c 1 2 d 3 c 3 , S t r a t e g i e s     R e q u e s t _ 4 9 f 5 6 8 1 a - 8 f 3 8 - 4 2 6 9 - 8 9 0 b - c 1 5 d 6 9 b 3 e 1 5 6 , S t r a t e g i e s   F i l t e r _ 2 0 d 0 b 7 a 5 - 9 7 e 8 - 4 e 5 d - a d 4 c - 5 2 8 9 4 4 8 5 6 4 7 0 ] ] > < / 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T a b l e X M L _ S t r a t e g i e s     R e q u e s t _ 4 9 f 5 6 8 1 a - 8 f 3 8 - 4 2 6 9 - 8 9 0 b - c 1 5 d 6 9 b 3 e 1 5 6 " > < C u s t o m C o n t e n t   x m l n s = " h t t p : / / g e m i n i / p i v o t c u s t o m i z a t i o n / T a b l e X M L _ S t r a t e g i e s   R e q u e s t _ 4 9 f 5 6 8 1 a - 8 f 3 8 - 4 2 6 9 - 8 9 0 b - c 1 5 d 6 9 b 3 e 1 5 6 " > < ! [ C D A T A [ < T a b l e W i d g e t G r i d S e r i a l i z a t i o n   x m l n s : x s d = " h t t p : / / w w w . w 3 . o r g / 2 0 0 1 / X M L S c h e m a "   x m l n s : x s i = " h t t p : / / w w w . w 3 . o r g / 2 0 0 1 / X M L S c h e m a - i n s t a n c e " > < C o l u m n S u g g e s t e d T y p e   / > < C o l u m n F o r m a t   / > < C o l u m n A c c u r a c y   / > < C o l u m n C u r r e n c y S y m b o l   / > < C o l u m n P o s i t i v e P a t t e r n   / > < C o l u m n N e g a t i v e P a t t e r n   / > < C o l u m n W i d t h s > < i t e m > < k e y > < s t r i n g > R e q u e s t e d < / s t r i n g > < / k e y > < v a l u e > < i n t > 1 4 6 < / i n t > < / v a l u e > < / i t e m > < i t e m > < k e y > < s t r i n g > V a l u e < / s t r i n g > < / k e y > < v a l u e > < i n t > 9 9 < / i n t > < / v a l u e > < / i t e m > < / C o l u m n W i d t h s > < C o l u m n D i s p l a y I n d e x > < i t e m > < k e y > < s t r i n g > R e q u e s t e d < / s t r i n g > < / k e y > < v a l u e > < i n t > 0 < / i n t > < / v a l u e > < / i t e m > < i t e m > < k e y > < s t r i n g > V a l u e < / s t r i n g > < / k e y > < v a l u e > < i n t > 1 < / 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I s S a n d b o x E m b e d d e d " > < C u s t o m C o n t e n t > < ! [ C D A T A [ y e s ] ] > < / C u s t o m C o n t e n t > < / G e m i n i > 
</file>

<file path=customXml/item19.xml>��< ? x m l   v e r s i o n = " 1 . 0 "   e n c o d i n g = " U T F - 1 6 " ? > < G e m i n i   x m l n s = " h t t p : / / g e m i n i / p i v o t c u s t o m i z a t i o n / S h o w H i d d e n " > < C u s t o m C o n t e n t > < ! [ C D A T A [ T r u e ] ] > < / C u s t o m C o n t e n t > < / G e m i n i > 
</file>

<file path=customXml/item2.xml>��< ? x m l   v e r s i o n = " 1 . 0 "   e n c o d i n g = " U T F - 1 6 " ? > < G e m i n i   x m l n s = " h t t p : / / g e m i n i / p i v o t c u s t o m i z a t i o n / 0 2 3 0 b 0 f 0 - 9 c 4 8 - 4 4 e 9 - 9 3 8 c - 0 1 d 5 7 4 e e 3 d 2 a " > < 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 T h i r d   Y e a r   F u n d s < / M e a s u r e N a m e > < D i s p l a y N a m e > T h i r d 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20.xml>��< ? x m l   v e r s i o n = " 1 . 0 "   e n c o d i n g = " U T F - 1 6 " ? > < G e m i n i   x m l n s = " h t t p : / / g e m i n i / p i v o t c u s t o m i z a t i o n / 4 a 4 f 7 3 e 1 - 2 e 5 e - 4 8 d e - a 2 d 0 - a 7 a 6 0 1 e 3 2 b c 2 " > < 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21.xml>��< ? x m l   v e r s i o n = " 1 . 0 "   e n c o d i n g = " U T F - 1 6 " ? > < G e m i n i   x m l n s = " h t t p : / / g e m i n i / p i v o t c u s t o m i z a t i o n / M a n u a l C a l c M o d e " > < C u s t o m C o n t e n t > < ! [ C D A T A [ F a l s e ] ] > < / C u s t o m C o n t e n t > < / G e m i n i > 
</file>

<file path=customXml/item22.xml>��< ? x m l   v e r s i o n = " 1 . 0 "   e n c o d i n g = " U T F - 1 6 " ? > < G e m i n i   x m l n s = " h t t p : / / g e m i n i / p i v o t c u s t o m i z a t i o n / 5 4 e 2 3 5 8 5 - 5 4 6 5 - 4 7 7 3 - 8 5 c d - 9 6 d 7 3 1 a 5 5 1 4 8 " > < 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 T h i r d   Y e a r   F u n d s < / M e a s u r e N a m e > < D i s p l a y N a m e > T h i r d 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2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 S t r a t e g i e s   F i l t e r 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 S t r a t e g i e s   F i l t e r 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V i e w S t a t e s > < / D i a g r a m M a n a g e r . S e r i a l i z a b l e D i a g r a m > < D i a g r a m M a n a g e r . S e r i a l i z a b l e D i a g r a m > < A d a p t e r   i : t y p e = " M e a s u r e D i a g r a m S a n d b o x A d a p t e r " > < T a b l e N a m e > S t r a t e g i e s     R e q u e s t 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 S t r a t e g i e s     R e q u e s t 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 C o l u m n s \ R e q u e s t e d < / K e y > < / D i a g r a m O b j e c t K e y > < D i a g r a m O b j e c t K e y > < K e y > C o l u m n s \ V a l u e 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 C o l u m n s \ R e q u e s t e d < / K e y > < / a : K e y > < a : V a l u e   i : t y p e = " M e a s u r e G r i d N o d e V i e w S t a t e " > < L a y e d O u t > t r u e < / L a y e d O u t > < / a : V a l u e > < / a : K e y V a l u e O f D i a g r a m O b j e c t K e y a n y T y p e z b w N T n L X > < a : K e y V a l u e O f D i a g r a m O b j e c t K e y a n y T y p e z b w N T n L X > < a : K e y > < K e y > C o l u m n s \ V a l u e < / K e y > < / a : K e y > < a : V a l u e   i : t y p e = " M e a s u r e G r i d N o d e V i e w S t a t e " > < C o l u m n > 1 < / C o l u m n > < L a y e d O u t > t r u e < / L a y e d O u t > < / a : V a l u e > < / a : K e y V a l u e O f D i a g r a m O b j e c t K e y a n y T y p e z b w N T n L X > < / V i e w S t a t e s > < / D i a g r a m M a n a g e r . S e r i a l i z a b l e D i a g r a m > < D i a g r a m M a n a g e r . S e r i a l i z a b l e D i a g r a m > < A d a p t e r   i : t y p e = " M e a s u r e D i a g r a m S a n d b o x A d a p t e r " > < T a b l e N a m e > S t r a t e g i e s 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 S t r a t e g i e s 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 M e a s u r e s \ R e q u e s t < / K e y > < / D i a g r a m O b j e c t K e y > < D i a g r a m O b j e c t K e y > < K e y > M e a s u r e s \ R e q u e s t \ T a g I n f o \ F o r m u l a < / K e y > < / D i a g r a m O b j e c t K e y > < D i a g r a m O b j e c t K e y > < K e y > M e a s u r e s \ R e q u e s t \ T a g I n f o \ V a l u e < / K e y > < / D i a g r a m O b j e c t K e y > < D i a g r a m O b j e c t K e y > < K e y > M e a s u r e s \ R e q u e s t \ T a g I n f o \ S e m a n t i c   E r r o r < / K e y > < / D i a g r a m O b j e c t K e y > < D i a g r a m O b j e c t K e y > < K e y > M e a s u r e s \ F i r s t   Y e a r   F u n d i n g < / K e y > < / D i a g r a m O b j e c t K e y > < D i a g r a m O b j e c t K e y > < K e y > M e a s u r e s \ F i r s t   Y e a r   F u n d i n g \ T a g I n f o \ F o r m u l a < / K e y > < / D i a g r a m O b j e c t K e y > < D i a g r a m O b j e c t K e y > < K e y > M e a s u r e s \ F i r s t   Y e a r   F u n d i n g \ T a g I n f o \ V a l u e < / K e y > < / D i a g r a m O b j e c t K e y > < D i a g r a m O b j e c t K e y > < K e y > M e a s u r e s \ S e c o n d   Y e a r   F u n d i n g < / K e y > < / D i a g r a m O b j e c t K e y > < D i a g r a m O b j e c t K e y > < K e y > M e a s u r e s \ S e c o n d   Y e a r   F u n d i n g \ T a g I n f o \ F o r m u l a < / K e y > < / D i a g r a m O b j e c t K e y > < D i a g r a m O b j e c t K e y > < K e y > M e a s u r e s \ S e c o n d   Y e a r   F u n d i n g \ T a g I n f o \ V a l u e < / K e y > < / D i a g r a m O b j e c t K e y > < D i a g r a m O b j e c t K e y > < K e y > M e a s u r e s \ T h i r d   Y e a r   F u n d i n g < / K e y > < / D i a g r a m O b j e c t K e y > < D i a g r a m O b j e c t K e y > < K e y > M e a s u r e s \ T h i r d   Y e a r   F u n d i n g \ T a g I n f o \ F o r m u l a < / K e y > < / D i a g r a m O b j e c t K e y > < D i a g r a m O b j e c t K e y > < K e y > M e a s u r e s \ T h i r d   Y e a r   F u n d i n g \ T a g I n f o \ V a l u e < / K e y > < / D i a g r a m O b j e c t K e y > < D i a g r a m O b j e c t K e y > < K e y > C o l u m n s \ R e q u e s t e d < / K e y > < / D i a g r a m O b j e c t K e y > < D i a g r a m O b j e c t K e y > < K e y > C o l u m n s \ F u n d i n g   A m o u n t < / K e y > < / D i a g r a m O b j e c t K e y > < D i a g r a m O b j e c t K e y > < K e y > C o l u m n s \ M u l t i - y e a r   Y e a r   2 < / K e y > < / D i a g r a m O b j e c t K e y > < D i a g r a m O b j e c t K e y > < K e y > C o l u m n s \ M u l t i - y e a r   Y e a r   3 < / K e y > < / D i a g r a m O b j e c t K e y > < D i a g r a m O b j e c t K e y > < K e y > C o l u m n s \ V a l u e 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 M e a s u r e s \ R e q u e s t < / K e y > < / a : K e y > < a : V a l u e   i : t y p e = " M e a s u r e G r i d N o d e V i e w S t a t e " > < L a y e d O u t > t r u e < / L a y e d O u t > < / a : V a l u e > < / a : K e y V a l u e O f D i a g r a m O b j e c t K e y a n y T y p e z b w N T n L X > < a : K e y V a l u e O f D i a g r a m O b j e c t K e y a n y T y p e z b w N T n L X > < a : K e y > < K e y > M e a s u r e s \ R e q u e s t \ T a g I n f o \ F o r m u l a < / K e y > < / a : K e y > < a : V a l u e   i : t y p e = " M e a s u r e G r i d V i e w S t a t e I D i a g r a m T a g A d d i t i o n a l I n f o " / > < / a : K e y V a l u e O f D i a g r a m O b j e c t K e y a n y T y p e z b w N T n L X > < a : K e y V a l u e O f D i a g r a m O b j e c t K e y a n y T y p e z b w N T n L X > < a : K e y > < K e y > M e a s u r e s \ R e q u e s t \ T a g I n f o \ V a l u e < / K e y > < / a : K e y > < a : V a l u e   i : t y p e = " M e a s u r e G r i d V i e w S t a t e I D i a g r a m T a g A d d i t i o n a l I n f o " / > < / a : K e y V a l u e O f D i a g r a m O b j e c t K e y a n y T y p e z b w N T n L X > < a : K e y V a l u e O f D i a g r a m O b j e c t K e y a n y T y p e z b w N T n L X > < a : K e y > < K e y > M e a s u r e s \ R e q u e s t \ T a g I n f o \ S e m a n t i c   E r r o r < / K e y > < / a : K e y > < a : V a l u e   i : t y p e = " M e a s u r e G r i d V i e w S t a t e I D i a g r a m T a g A d d i t i o n a l I n f o " / > < / a : K e y V a l u e O f D i a g r a m O b j e c t K e y a n y T y p e z b w N T n L X > < a : K e y V a l u e O f D i a g r a m O b j e c t K e y a n y T y p e z b w N T n L X > < a : K e y > < K e y > M e a s u r e s \ F i r s t   Y e a r   F u n d i n g < / K e y > < / a : K e y > < a : V a l u e   i : t y p e = " M e a s u r e G r i d N o d e V i e w S t a t e " > < L a y e d O u t > t r u e < / L a y e d O u t > < R o w > 1 < / R o w > < / a : V a l u e > < / a : K e y V a l u e O f D i a g r a m O b j e c t K e y a n y T y p e z b w N T n L X > < a : K e y V a l u e O f D i a g r a m O b j e c t K e y a n y T y p e z b w N T n L X > < a : K e y > < K e y > M e a s u r e s \ F i r s t   Y e a r   F u n d i n g \ T a g I n f o \ F o r m u l a < / K e y > < / a : K e y > < a : V a l u e   i : t y p e = " M e a s u r e G r i d V i e w S t a t e I D i a g r a m T a g A d d i t i o n a l I n f o " / > < / a : K e y V a l u e O f D i a g r a m O b j e c t K e y a n y T y p e z b w N T n L X > < a : K e y V a l u e O f D i a g r a m O b j e c t K e y a n y T y p e z b w N T n L X > < a : K e y > < K e y > M e a s u r e s \ F i r s t   Y e a r   F u n d i n g \ T a g I n f o \ V a l u e < / K e y > < / a : K e y > < a : V a l u e   i : t y p e = " M e a s u r e G r i d V i e w S t a t e I D i a g r a m T a g A d d i t i o n a l I n f o " / > < / a : K e y V a l u e O f D i a g r a m O b j e c t K e y a n y T y p e z b w N T n L X > < a : K e y V a l u e O f D i a g r a m O b j e c t K e y a n y T y p e z b w N T n L X > < a : K e y > < K e y > M e a s u r e s \ S e c o n d   Y e a r   F u n d i n g < / K e y > < / a : K e y > < a : V a l u e   i : t y p e = " M e a s u r e G r i d N o d e V i e w S t a t e " > < L a y e d O u t > t r u e < / L a y e d O u t > < R o w > 2 < / R o w > < / a : V a l u e > < / a : K e y V a l u e O f D i a g r a m O b j e c t K e y a n y T y p e z b w N T n L X > < a : K e y V a l u e O f D i a g r a m O b j e c t K e y a n y T y p e z b w N T n L X > < a : K e y > < K e y > M e a s u r e s \ S e c o n d   Y e a r   F u n d i n g \ T a g I n f o \ F o r m u l a < / K e y > < / a : K e y > < a : V a l u e   i : t y p e = " M e a s u r e G r i d V i e w S t a t e I D i a g r a m T a g A d d i t i o n a l I n f o " / > < / a : K e y V a l u e O f D i a g r a m O b j e c t K e y a n y T y p e z b w N T n L X > < a : K e y V a l u e O f D i a g r a m O b j e c t K e y a n y T y p e z b w N T n L X > < a : K e y > < K e y > M e a s u r e s \ S e c o n d   Y e a r   F u n d i n g \ T a g I n f o \ V a l u e < / K e y > < / a : K e y > < a : V a l u e   i : t y p e = " M e a s u r e G r i d V i e w S t a t e I D i a g r a m T a g A d d i t i o n a l I n f o " / > < / a : K e y V a l u e O f D i a g r a m O b j e c t K e y a n y T y p e z b w N T n L X > < a : K e y V a l u e O f D i a g r a m O b j e c t K e y a n y T y p e z b w N T n L X > < a : K e y > < K e y > M e a s u r e s \ T h i r d   Y e a r   F u n d i n g < / K e y > < / a : K e y > < a : V a l u e   i : t y p e = " M e a s u r e G r i d N o d e V i e w S t a t e " > < L a y e d O u t > t r u e < / L a y e d O u t > < R o w > 3 < / R o w > < / a : V a l u e > < / a : K e y V a l u e O f D i a g r a m O b j e c t K e y a n y T y p e z b w N T n L X > < a : K e y V a l u e O f D i a g r a m O b j e c t K e y a n y T y p e z b w N T n L X > < a : K e y > < K e y > M e a s u r e s \ T h i r d   Y e a r   F u n d i n g \ T a g I n f o \ F o r m u l a < / K e y > < / a : K e y > < a : V a l u e   i : t y p e = " M e a s u r e G r i d V i e w S t a t e I D i a g r a m T a g A d d i t i o n a l I n f o " / > < / a : K e y V a l u e O f D i a g r a m O b j e c t K e y a n y T y p e z b w N T n L X > < a : K e y V a l u e O f D i a g r a m O b j e c t K e y a n y T y p e z b w N T n L X > < a : K e y > < K e y > M e a s u r e s \ T h i r d   Y e a r   F u n d i n g \ T a g I n f o \ V a l u e < / K e y > < / a : K e y > < a : V a l u e   i : t y p e = " M e a s u r e G r i d V i e w S t a t e I D i a g r a m T a g A d d i t i o n a l I n f o " / > < / a : K e y V a l u e O f D i a g r a m O b j e c t K e y a n y T y p e z b w N T n L X > < a : K e y V a l u e O f D i a g r a m O b j e c t K e y a n y T y p e z b w N T n L X > < a : K e y > < K e y > C o l u m n s \ R e q u e s t e d < / K e y > < / a : K e y > < a : V a l u e   i : t y p e = " M e a s u r e G r i d N o d e V i e w S t a t e " > < C o l u m n > 1 < / C o l u m n > < L a y e d O u t > t r u e < / L a y e d O u t > < / a : V a l u e > < / a : K e y V a l u e O f D i a g r a m O b j e c t K e y a n y T y p e z b w N T n L X > < a : K e y V a l u e O f D i a g r a m O b j e c t K e y a n y T y p e z b w N T n L X > < a : K e y > < K e y > C o l u m n s \ F u n d i n g   A m o u n t < / K e y > < / a : K e y > < a : V a l u e   i : t y p e = " M e a s u r e G r i d N o d e V i e w S t a t e " > < C o l u m n > 2 < / C o l u m n > < L a y e d O u t > t r u e < / L a y e d O u t > < / a : V a l u e > < / a : K e y V a l u e O f D i a g r a m O b j e c t K e y a n y T y p e z b w N T n L X > < a : K e y V a l u e O f D i a g r a m O b j e c t K e y a n y T y p e z b w N T n L X > < a : K e y > < K e y > C o l u m n s \ M u l t i - y e a r   Y e a r   2 < / K e y > < / a : K e y > < a : V a l u e   i : t y p e = " M e a s u r e G r i d N o d e V i e w S t a t e " > < C o l u m n > 3 < / C o l u m n > < L a y e d O u t > t r u e < / L a y e d O u t > < / a : V a l u e > < / a : K e y V a l u e O f D i a g r a m O b j e c t K e y a n y T y p e z b w N T n L X > < a : K e y V a l u e O f D i a g r a m O b j e c t K e y a n y T y p e z b w N T n L X > < a : K e y > < K e y > C o l u m n s \ M u l t i - y e a r   Y e a r   3 < / K e y > < / a : K e y > < a : V a l u e   i : t y p e = " M e a s u r e G r i d N o d e V i e w S t a t e " > < C o l u m n > 4 < / C o l u m n > < L a y e d O u t > t r u e < / L a y e d O u t > < / a : V a l u e > < / a : K e y V a l u e O f D i a g r a m O b j e c t K e y a n y T y p e z b w N T n L X > < a : K e y V a l u e O f D i a g r a m O b j e c t K e y a n y T y p e z b w N T n L X > < a : K e y > < K e y > C o l u m n s \ V a l u e < / K e y > < / a : K e y > < a : V a l u e   i : t y p e = " M e a s u r e G r i d N o d e V i e w S t a t e " > < L a y e d O u t > t r u e < / L a y e d O u t > < / a : V a l u e > < / 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 M e a s u r e s \ M a x   R e q u e s t e d < / K e y > < / D i a g r a m O b j e c t K e y > < D i a g r a m O b j e c t K e y > < K e y > M e a s u r e s \ M a x   R e q u e s t e d \ T a g I n f o \ F o r m u l a < / K e y > < / D i a g r a m O b j e c t K e y > < D i a g r a m O b j e c t K e y > < K e y > M e a s u r e s \ M a x   R e q u e s t e d \ T a g I n f o \ V a l u e < / K e y > < / D i a g r a m O b j e c t K e y > < D i a g r a m O b j e c t K e y > < K e y > M e a s u r e s \ M i n   R e q u e s t e d < / K e y > < / D i a g r a m O b j e c t K e y > < D i a g r a m O b j e c t K e y > < K e y > M e a s u r e s \ M i n   R e q u e s t e d \ T a g I n f o \ F o r m u l a < / K e y > < / D i a g r a m O b j e c t K e y > < D i a g r a m O b j e c t K e y > < K e y > M e a s u r e s \ M i n   R e q u e s t e d \ T a g I n f o \ V a l u e < / K e y > < / D i a g r a m O b j e c t K e y > < D i a g r a m O b j e c t K e y > < K e y > M e a s u r e s \ M e d i a n   R e q u e s t e d < / K e y > < / D i a g r a m O b j e c t K e y > < D i a g r a m O b j e c t K e y > < K e y > M e a s u r e s \ M e d i a n   R e q u e s t e d \ T a g I n f o \ F o r m u l a < / K e y > < / D i a g r a m O b j e c t K e y > < D i a g r a m O b j e c t K e y > < K e y > M e a s u r e s \ M e d i a n   R e q u e s t e d \ T a g I n f o \ V a l u e < / K e y > < / D i a g r a m O b j e c t K e y > < D i a g r a m O b j e c t K e y > < K e y > M e a s u r e s \ M e a n   R e q u e s t e d < / K e y > < / D i a g r a m O b j e c t K e y > < D i a g r a m O b j e c t K e y > < K e y > M e a s u r e s \ M e a n   R e q u e s t e d \ T a g I n f o \ F o r m u l a < / K e y > < / D i a g r a m O b j e c t K e y > < D i a g r a m O b j e c t K e y > < K e y > M e a s u r e s \ M e a n   R e q u e s t e d \ T a g I n f o \ V a l u e < / K e y > < / D i a g r a m O b j e c t K e y > < D i a g r a m O b j e c t K e y > < K e y > M e a s u r e s \ M a x   F u n d e d < / K e y > < / D i a g r a m O b j e c t K e y > < D i a g r a m O b j e c t K e y > < K e y > M e a s u r e s \ M a x   F u n d e d \ T a g I n f o \ F o r m u l a < / K e y > < / D i a g r a m O b j e c t K e y > < D i a g r a m O b j e c t K e y > < K e y > M e a s u r e s \ M a x   F u n d e d \ T a g I n f o \ V a l u e < / K e y > < / D i a g r a m O b j e c t K e y > < D i a g r a m O b j e c t K e y > < K e y > M e a s u r e s \ M i n   F u n d e d < / K e y > < / D i a g r a m O b j e c t K e y > < D i a g r a m O b j e c t K e y > < K e y > M e a s u r e s \ M i n   F u n d e d \ T a g I n f o \ F o r m u l a < / K e y > < / D i a g r a m O b j e c t K e y > < D i a g r a m O b j e c t K e y > < K e y > M e a s u r e s \ M i n   F u n d e d \ T a g I n f o \ V a l u e < / K e y > < / D i a g r a m O b j e c t K e y > < D i a g r a m O b j e c t K e y > < K e y > M e a s u r e s \ M e d i a n   F u n d e d < / K e y > < / D i a g r a m O b j e c t K e y > < D i a g r a m O b j e c t K e y > < K e y > M e a s u r e s \ M e d i a n   F u n d e d \ T a g I n f o \ F o r m u l a < / K e y > < / D i a g r a m O b j e c t K e y > < D i a g r a m O b j e c t K e y > < K e y > M e a s u r e s \ M e d i a n   F u n d e d \ T a g I n f o \ V a l u e < / K e y > < / D i a g r a m O b j e c t K e y > < D i a g r a m O b j e c t K e y > < K e y > M e a s u r e s \ M e a n   F u n d e d < / K e y > < / D i a g r a m O b j e c t K e y > < D i a g r a m O b j e c t K e y > < K e y > M e a s u r e s \ M e a n   F u n d e d \ T a g I n f o \ F o r m u l a < / K e y > < / D i a g r a m O b j e c t K e y > < D i a g r a m O b j e c t K e y > < K e y > M e a s u r e s \ M e a n   F u n d e d \ T a g I n f o \ V a l u e < / K e y > < / D i a g r a m O b j e c t K e y > < D i a g r a m O b j e c t K e y > < K e y > M e a s u r e s \ P r o j e c t s < / K e y > < / D i a g r a m O b j e c t K e y > < D i a g r a m O b j e c t K e y > < K e y > M e a s u r e s \ P r o j e c t s \ T a g I n f o \ F o r m u l a < / K e y > < / D i a g r a m O b j e c t K e y > < D i a g r a m O b j e c t K e y > < K e y > M e a s u r e s \ P r o j e c t s \ T a g I n f o \ V a l u e < / K e y > < / D i a g r a m O b j e c t K e y > < D i a g r a m O b j e c t K e y > < K e y > M e a s u r e s \ M u l t i - Y e a r   P r o j e c t s < / K e y > < / D i a g r a m O b j e c t K e y > < D i a g r a m O b j e c t K e y > < K e y > M e a s u r e s \ M u l t i - Y e a r   P r o j e c t s \ T a g I n f o \ F o r m u l a < / K e y > < / D i a g r a m O b j e c t K e y > < D i a g r a m O b j e c t K e y > < K e y > M e a s u r e s \ M u l t i - Y e a r   P r o j e c t s \ T a g I n f o \ V a l u e < / K e y > < / D i a g r a m O b j e c t K e y > < D i a g r a m O b j e c t K e y > < K e y > M e a s u r e s \ R e q u e s t e d   A m o u n t < / K e y > < / D i a g r a m O b j e c t K e y > < D i a g r a m O b j e c t K e y > < K e y > M e a s u r e s \ R e q u e s t e d   A m o u n t \ T a g I n f o \ F o r m u l a < / K e y > < / D i a g r a m O b j e c t K e y > < D i a g r a m O b j e c t K e y > < K e y > M e a s u r e s \ R e q u e s t e d   A m o u n t \ T a g I n f o \ V a l u e < / K e y > < / D i a g r a m O b j e c t K e y > < D i a g r a m O b j e c t K e y > < K e y > M e a s u r e s \ F u n d e d   A m o u n t < / K e y > < / D i a g r a m O b j e c t K e y > < D i a g r a m O b j e c t K e y > < K e y > M e a s u r e s \ F u n d e d   A m o u n t \ T a g I n f o \ F o r m u l a < / K e y > < / D i a g r a m O b j e c t K e y > < D i a g r a m O b j e c t K e y > < K e y > M e a s u r e s \ F u n d e d   A m o u n t \ T a g I n f o \ V a l u e < / K e y > < / D i a g r a m O b j e c t K e y > < D i a g r a m O b j e c t K e y > < K e y > M e a s u r e s \ F i r s t   Y e a r   F u n d s < / K e y > < / D i a g r a m O b j e c t K e y > < D i a g r a m O b j e c t K e y > < K e y > M e a s u r e s \ F i r s t   Y e a r   F u n d s \ T a g I n f o \ F o r m u l a < / K e y > < / D i a g r a m O b j e c t K e y > < D i a g r a m O b j e c t K e y > < K e y > M e a s u r e s \ F i r s t   Y e a r   F u n d s \ T a g I n f o \ V a l u e < / K e y > < / D i a g r a m O b j e c t K e y > < D i a g r a m O b j e c t K e y > < K e y > M e a s u r e s \ S e c o n d   Y e a r   F u n d s < / K e y > < / D i a g r a m O b j e c t K e y > < D i a g r a m O b j e c t K e y > < K e y > M e a s u r e s \ S e c o n d   Y e a r   F u n d s \ T a g I n f o \ F o r m u l a < / K e y > < / D i a g r a m O b j e c t K e y > < D i a g r a m O b j e c t K e y > < K e y > M e a s u r e s \ S e c o n d   Y e a r   F u n d s \ T a g I n f o \ V a l u e < / K e y > < / D i a g r a m O b j e c t K e y > < D i a g r a m O b j e c t K e y > < K e y > M e a s u r e s \ T h i r d   Y e a r   F u n d s < / K e y > < / D i a g r a m O b j e c t K e y > < D i a g r a m O b j e c t K e y > < K e y > M e a s u r e s \ T h i r d   Y e a r   F u n d s \ T a g I n f o \ F o r m u l a < / K e y > < / D i a g r a m O b j e c t K e y > < D i a g r a m O b j e c t K e y > < K e y > M e a s u r e s \ T h i r d   Y e a r   F u n d s \ T a g I n f o \ V a l u e < / K e y > < / D i a g r a m O b j e c t K e y > < D i a g r a m O b j e c t K e y > < K e y > M e a s u r e s \ 2 0 2 0   U n s p e n t < / K e y > < / D i a g r a m O b j e c t K e y > < D i a g r a m O b j e c t K e y > < K e y > M e a s u r e s \ 2 0 2 0   U n s p e n t \ T a g I n f o \ F o r m u l a < / K e y > < / D i a g r a m O b j e c t K e y > < D i a g r a m O b j e c t K e y > < K e y > M e a s u r e s \ 2 0 2 0   U n s p e n t \ T a g I n f o \ V a l u e < / K e y > < / D i a g r a m O b j e c t K e y > < D i a g r a m O b j e c t K e y > < K e y > M e a s u r e s \ 2 0 2 1   U n s p e n t < / K e y > < / D i a g r a m O b j e c t K e y > < D i a g r a m O b j e c t K e y > < K e y > M e a s u r e s \ 2 0 2 1   U n s p e n t \ T a g I n f o \ F o r m u l a < / K e y > < / D i a g r a m O b j e c t K e y > < D i a g r a m O b j e c t K e y > < K e y > M e a s u r e s \ 2 0 2 1   U n s p e n t \ T a g I n f o \ V a l u e < / K e y > < / D i a g r a m O b j e c t K e y > < D i a g r a m O b j e c t K e y > < K e y > M e a s u r e s \ 2 0 2 2   U n s p e n t < / K e y > < / D i a g r a m O b j e c t K e y > < D i a g r a m O b j e c t K e y > < K e y > M e a s u r e s \ 2 0 2 2   U n s p e n t \ T a g I n f o \ F o r m u l a < / K e y > < / D i a g r a m O b j e c t K e y > < D i a g r a m O b j e c t K e y > < K e y > M e a s u r e s \ 2 0 2 2   U n s p e n t \ T a g I n f o \ V a l u e < / K e y > < / D i a g r a m O b j e c t K e y > < D i a g r a m O b j e c t K e y > < K e y > M e a s u r e s \ 2 0 2 3   U n p s e n t < / K e y > < / D i a g r a m O b j e c t K e y > < D i a g r a m O b j e c t K e y > < K e y > M e a s u r e s \ 2 0 2 3   U n p s e n t \ T a g I n f o \ F o r m u l a < / K e y > < / D i a g r a m O b j e c t K e y > < D i a g r a m O b j e c t K e y > < K e y > M e a s u r e s \ 2 0 2 3   U n p s e n t \ T a g I n f o \ V a l u e < / K e y > < / D i a g r a m O b j e c t K e y > < D i a g r a m O b j e c t K e y > < K e y > M e a s u r e s \ A d d i t i o n a l   E x i s t i n g   S l o t s   F u n d e d < / K e y > < / D i a g r a m O b j e c t K e y > < D i a g r a m O b j e c t K e y > < K e y > M e a s u r e s \ A d d i t i o n a l   E x i s t i n g   S l o t s   F u n d e d \ T a g I n f o \ F o r m u l a < / K e y > < / D i a g r a m O b j e c t K e y > < D i a g r a m O b j e c t K e y > < K e y > M e a s u r e s \ A d d i t i o n a l   E x i s t i n g   S l o t s   F u n d e d \ T a g I n f o \ V a l u e < / K e y > < / D i a g r a m O b j e c t K e y > < D i a g r a m O b j e c t K e y > < K e y > M e a s u r e s \ N e w   S l o t s   F u n d e d < / K e y > < / D i a g r a m O b j e c t K e y > < D i a g r a m O b j e c t K e y > < K e y > M e a s u r e s \ N e w   S l o t s   F u n d e d \ T a g I n f o \ F o r m u l a < / K e y > < / D i a g r a m O b j e c t K e y > < D i a g r a m O b j e c t K e y > < K e y > M e a s u r e s \ N e w   S l o t s   F u n d e d \ T a g I n f o \ V a l u e < / K e y > < / D i a g r a m O b j e c t K e y > < D i a g r a m O b j e c t K e y > < K e y > M e a s u r e s \ W e i g h t e d   A d d i t i o n a l   E x i s t i n g   S l o t s < / K e y > < / D i a g r a m O b j e c t K e y > < D i a g r a m O b j e c t K e y > < K e y > M e a s u r e s \ W e i g h t e d   A d d i t i o n a l   E x i s t i n g   S l o t s \ T a g I n f o \ F o r m u l a < / K e y > < / D i a g r a m O b j e c t K e y > < D i a g r a m O b j e c t K e y > < K e y > M e a s u r e s \ W e i g h t e d   A d d i t i o n a l   E x i s t i n g   S l o t s \ T a g I n f o \ V a l u e < / K e y > < / D i a g r a m O b j e c t K e y > < D i a g r a m O b j e c t K e y > < K e y > M e a s u r e s \ W e i g h t e d   N e w   S l o t s < / K e y > < / D i a g r a m O b j e c t K e y > < D i a g r a m O b j e c t K e y > < K e y > M e a s u r e s \ W e i g h t e d   N e w   S l o t s \ T a g I n f o \ F o r m u l a < / K e y > < / D i a g r a m O b j e c t K e y > < D i a g r a m O b j e c t K e y > < K e y > M e a s u r e s \ W e i g h t e d   N e w   S l o t s \ T a g I n f o \ V a l u e < / K e y > < / D i a g r a m O b j e c t K e y > < D i a g r a m O b j e c t K e y > < K e y > M e a s u r e s \ M a x   S c o r e < / K e y > < / D i a g r a m O b j e c t K e y > < D i a g r a m O b j e c t K e y > < K e y > M e a s u r e s \ M a x   S c o r e \ T a g I n f o \ F o r m u l a < / K e y > < / D i a g r a m O b j e c t K e y > < D i a g r a m O b j e c t K e y > < K e y > M e a s u r e s \ M a x   S c o r e \ T a g I n f o \ V a l u e < / K e y > < / D i a g r a m O b j e c t K e y > < D i a g r a m O b j e c t K e y > < K e y > M e a s u r e s \ M i n   S c o r e < / K e y > < / D i a g r a m O b j e c t K e y > < D i a g r a m O b j e c t K e y > < K e y > M e a s u r e s \ M i n   S c o r e \ T a g I n f o \ F o r m u l a < / K e y > < / D i a g r a m O b j e c t K e y > < D i a g r a m O b j e c t K e y > < K e y > M e a s u r e s \ M i n   S c o r e \ T a g I n f o \ V a l u e < / K e y > < / D i a g r a m O b j e c t K e y > < D i a g r a m O b j e c t K e y > < K e y > M e a s u r e s \ M e d i a n   S c o r e < / K e y > < / D i a g r a m O b j e c t K e y > < D i a g r a m O b j e c t K e y > < K e y > M e a s u r e s \ M e d i a n   S c o r e \ T a g I n f o \ F o r m u l a < / K e y > < / D i a g r a m O b j e c t K e y > < D i a g r a m O b j e c t K e y > < K e y > M e a s u r e s \ M e d i a n   S c o r e \ T a g I n f o \ V a l u e < / K e y > < / D i a g r a m O b j e c t K e y > < D i a g r a m O b j e c t K e y > < K e y > M e a s u r e s \ M e a n   S c o r e < / K e y > < / D i a g r a m O b j e c t K e y > < D i a g r a m O b j e c t K e y > < K e y > M e a s u r e s \ M e a n   S c o r e \ T a g I n f o \ F o r m u l a < / K e y > < / D i a g r a m O b j e c t K e y > < D i a g r a m O b j e c t K e y > < K e y > M e a s u r e s \ M e a n   S c o r e \ T a g I n f o \ V a l u e < / K e y > < / D i a g r a m O b j e c t K e y > < D i a g r a m O b j e c t K e y > < K e y > M e a s u r e s \ P r o j e c t s   F u n d e d < / K e y > < / D i a g r a m O b j e c t K e y > < D i a g r a m O b j e c t K e y > < K e y > M e a s u r e s \ P r o j e c t s   F u n d e d \ T a g I n f o \ F o r m u l a < / K e y > < / D i a g r a m O b j e c t K e y > < D i a g r a m O b j e c t K e y > < K e y > M e a s u r e s \ P r o j e c t s   F u n d e d \ T a g I n f o \ V a l u e < / K e y > < / D i a g r a m O b j e c t K e y > < D i a g r a m O b j e c t K e y > < K e y > M e a s u r e s \ M u l t i - Y e a r   P r o j e c t s   F u n d e d < / K e y > < / D i a g r a m O b j e c t K e y > < D i a g r a m O b j e c t K e y > < K e y > M e a s u r e s \ M u l t i - Y e a r   P r o j e c t s   F u n d e d \ T a g I n f o \ F o r m u l a < / K e y > < / D i a g r a m O b j e c t K e y > < D i a g r a m O b j e c t K e y > < K e y > M e a s u r e s \ M u l t i - Y e a r   P r o j e c t s   F u n d e d \ T a g I n f o \ V a l u e < / K e y > < / D i a g r a m O b j e c t K e y > < D i a g r a m O b j e c t K e y > < K e y > M e a s u r e s \ S u m   o f   S c o r e < / K e y > < / D i a g r a m O b j e c t K e y > < D i a g r a m O b j e c t K e y > < K e y > M e a s u r e s \ S u m   o f   S c o r e \ T a g I n f o \ F o r m u l a < / K e y > < / D i a g r a m O b j e c t K e y > < D i a g r a m O b j e c t K e y > < K e y > M e a s u r e s \ S u m   o f   S c o r e \ T a g I n f o \ V a l u e < / K e y > < / D i a g r a m O b j e c t K e y > < D i a g r a m O b j e c t K e y > < K e y > C o l u m n s \ O r g a n i z a t i o n < / K e y > < / D i a g r a m O b j e c t K e y > < D i a g r a m O b j e c t K e y > < K e y > C o l u m n s \ R e q u e s t e d < / K e y > < / D i a g r a m O b j e c t K e y > < D i a g r a m O b j e c t K e y > < K e y > C o l u m n s \ S c o r e < / K e y > < / D i a g r a m O b j e c t K e y > < D i a g r a m O b j e c t K e y > < K e y > C o l u m n s \ F u n d i n g   A m o u n t < / K e y > < / D i a g r a m O b j e c t K e y > < D i a g r a m O b j e c t K e y > < K e y > C o l u m n s \ %   F u n d e d < / K e y > < / D i a g r a m O b j e c t K e y > < D i a g r a m O b j e c t K e y > < K e y > C o l u m n s \ #   R e c o m m e n d   F u n d i n g < / K e y > < / D i a g r a m O b j e c t K e y > < D i a g r a m O b j e c t K e y > < K e y > C o l u m n s \ #   S c o r e d < / K e y > < / D i a g r a m O b j e c t K e y > < D i a g r a m O b j e c t K e y > < K e y > C o l u m n s \ %   R e c o m m e n d < / K e y > < / D i a g r a m O b j e c t K e y > < D i a g r a m O b j e c t K e y > < K e y > C o l u m n s \ S l o t s < / K e y > < / D i a g r a m O b j e c t K e y > < D i a g r a m O b j e c t K e y > < K e y > C o l u m n s \ E x i s t i n g   S l o t s < / K e y > < / D i a g r a m O b j e c t K e y > < D i a g r a m O b j e c t K e y > < K e y > C o l u m n s \ N e w   S l o t s < / K e y > < / D i a g r a m O b j e c t K e y > < D i a g r a m O b j e c t K e y > < K e y > C o l u m n s \ O p e n   e x i s t i n g   s l o t s   d u e   t o   s t a f f i n g < / K e y > < / D i a g r a m O b j e c t K e y > < D i a g r a m O b j e c t K e y > < K e y > C o l u m n s \ #   R e c o m m e n d   m u l t i - y e a r   f u n d i n g < / K e y > < / D i a g r a m O b j e c t K e y > < D i a g r a m O b j e c t K e y > < K e y > C o l u m n s \ M u l t i - y e a r   R e q u e s t ? < / K e y > < / D i a g r a m O b j e c t K e y > < D i a g r a m O b j e c t K e y > < K e y > C o l u m n s \ M u l t i - y e a r   Y e a r   2 < / K e y > < / D i a g r a m O b j e c t K e y > < D i a g r a m O b j e c t K e y > < K e y > C o l u m n s \ M u l t i - y e a r   Y e a r   3 < / K e y > < / D i a g r a m O b j e c t K e y > < D i a g r a m O b j e c t K e y > < K e y > C o l u m n s \ Z i p   C o d e < / K e y > < / D i a g r a m O b j e c t K e y > < D i a g r a m O b j e c t K e y > < K e y > C o l u m n s \ U n s p e n t   F u n d s   F Y 2 0 < / K e y > < / D i a g r a m O b j e c t K e y > < D i a g r a m O b j e c t K e y > < K e y > C o l u m n s \ U n s p e n t   F u n d s   F Y 2 1 < / K e y > < / D i a g r a m O b j e c t K e y > < D i a g r a m O b j e c t K e y > < K e y > C o l u m n s \ U n s p e n t   F u n d s   F Y 2 2 < / K e y > < / D i a g r a m O b j e c t K e y > < D i a g r a m O b j e c t K e y > < K e y > C o l u m n s \ U n s p e n t   F u n d s   F Y 2 3 < / K e y > < / D i a g r a m O b j e c t K e y > < D i a g r a m O b j e c t K e y > < K e y > C o l u m n s \ S t r a t e g y < / K e y > < / D i a g r a m O b j e c t K e y > < D i a g r a m O b j e c t K e y > < K e y > C o l u m n s \ E x i s t i n g   S l o t s   ( W e i g h t e d ) < / K e y > < / D i a g r a m O b j e c t K e y > < D i a g r a m O b j e c t K e y > < K e y > C o l u m n s \ N e w   S l o t s   ( W e i g h t e d ) < / K e y > < / D i a g r a m O b j e c t K e y > < D i a g r a m O b j e c t K e y > < K e y > L i n k s \ & l t ; C o l u m n s \ S u m   o f   S c o r e & g t ; - & l t ; M e a s u r e s \ S c o r e & g t ; < / K e y > < / D i a g r a m O b j e c t K e y > < D i a g r a m O b j e c t K e y > < K e y > L i n k s \ & l t ; C o l u m n s \ S u m   o f   S c o r e & g t ; - & l t ; M e a s u r e s \ S c o r e & g t ; \ C O L U M N < / K e y > < / D i a g r a m O b j e c t K e y > < D i a g r a m O b j e c t K e y > < K e y > L i n k s \ & l t ; C o l u m n s \ S u m   o f   S c o r e & g t ; - & l t ; M e a s u r e s \ S c o r e & g t ; \ M E A S U R E 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 M e a s u r e s \ M a x   R e q u e s t e d < / K e y > < / a : K e y > < a : V a l u e   i : t y p e = " M e a s u r e G r i d N o d e V i e w S t a t e " > < C o l u m n > 1 < / C o l u m n > < L a y e d O u t > t r u e < / L a y e d O u t > < R o w > 1 < / R o w > < / a : V a l u e > < / a : K e y V a l u e O f D i a g r a m O b j e c t K e y a n y T y p e z b w N T n L X > < a : K e y V a l u e O f D i a g r a m O b j e c t K e y a n y T y p e z b w N T n L X > < a : K e y > < K e y > M e a s u r e s \ M a x   R e q u e s t e d \ T a g I n f o \ F o r m u l a < / K e y > < / a : K e y > < a : V a l u e   i : t y p e = " M e a s u r e G r i d V i e w S t a t e I D i a g r a m T a g A d d i t i o n a l I n f o " / > < / a : K e y V a l u e O f D i a g r a m O b j e c t K e y a n y T y p e z b w N T n L X > < a : K e y V a l u e O f D i a g r a m O b j e c t K e y a n y T y p e z b w N T n L X > < a : K e y > < K e y > M e a s u r e s \ M a x   R e q u e s t e d \ T a g I n f o \ V a l u e < / K e y > < / a : K e y > < a : V a l u e   i : t y p e = " M e a s u r e G r i d V i e w S t a t e I D i a g r a m T a g A d d i t i o n a l I n f o " / > < / a : K e y V a l u e O f D i a g r a m O b j e c t K e y a n y T y p e z b w N T n L X > < a : K e y V a l u e O f D i a g r a m O b j e c t K e y a n y T y p e z b w N T n L X > < a : K e y > < K e y > M e a s u r e s \ M i n   R e q u e s t e d < / K e y > < / a : K e y > < a : V a l u e   i : t y p e = " M e a s u r e G r i d N o d e V i e w S t a t e " > < C o l u m n > 1 < / C o l u m n > < L a y e d O u t > t r u e < / L a y e d O u t > < R o w > 2 < / R o w > < / a : V a l u e > < / a : K e y V a l u e O f D i a g r a m O b j e c t K e y a n y T y p e z b w N T n L X > < a : K e y V a l u e O f D i a g r a m O b j e c t K e y a n y T y p e z b w N T n L X > < a : K e y > < K e y > M e a s u r e s \ M i n   R e q u e s t e d \ T a g I n f o \ F o r m u l a < / K e y > < / a : K e y > < a : V a l u e   i : t y p e = " M e a s u r e G r i d V i e w S t a t e I D i a g r a m T a g A d d i t i o n a l I n f o " / > < / a : K e y V a l u e O f D i a g r a m O b j e c t K e y a n y T y p e z b w N T n L X > < a : K e y V a l u e O f D i a g r a m O b j e c t K e y a n y T y p e z b w N T n L X > < a : K e y > < K e y > M e a s u r e s \ M i n   R e q u e s t e d \ T a g I n f o \ V a l u e < / K e y > < / a : K e y > < a : V a l u e   i : t y p e = " M e a s u r e G r i d V i e w S t a t e I D i a g r a m T a g A d d i t i o n a l I n f o " / > < / a : K e y V a l u e O f D i a g r a m O b j e c t K e y a n y T y p e z b w N T n L X > < a : K e y V a l u e O f D i a g r a m O b j e c t K e y a n y T y p e z b w N T n L X > < a : K e y > < K e y > M e a s u r e s \ M e d i a n   R e q u e s t e d < / K e y > < / a : K e y > < a : V a l u e   i : t y p e = " M e a s u r e G r i d N o d e V i e w S t a t e " > < C o l u m n > 1 < / C o l u m n > < L a y e d O u t > t r u e < / L a y e d O u t > < R o w > 3 < / R o w > < / a : V a l u e > < / a : K e y V a l u e O f D i a g r a m O b j e c t K e y a n y T y p e z b w N T n L X > < a : K e y V a l u e O f D i a g r a m O b j e c t K e y a n y T y p e z b w N T n L X > < a : K e y > < K e y > M e a s u r e s \ M e d i a n   R e q u e s t e d \ T a g I n f o \ F o r m u l a < / K e y > < / a : K e y > < a : V a l u e   i : t y p e = " M e a s u r e G r i d V i e w S t a t e I D i a g r a m T a g A d d i t i o n a l I n f o " / > < / a : K e y V a l u e O f D i a g r a m O b j e c t K e y a n y T y p e z b w N T n L X > < a : K e y V a l u e O f D i a g r a m O b j e c t K e y a n y T y p e z b w N T n L X > < a : K e y > < K e y > M e a s u r e s \ M e d i a n   R e q u e s t e d \ T a g I n f o \ V a l u e < / K e y > < / a : K e y > < a : V a l u e   i : t y p e = " M e a s u r e G r i d V i e w S t a t e I D i a g r a m T a g A d d i t i o n a l I n f o " / > < / a : K e y V a l u e O f D i a g r a m O b j e c t K e y a n y T y p e z b w N T n L X > < a : K e y V a l u e O f D i a g r a m O b j e c t K e y a n y T y p e z b w N T n L X > < a : K e y > < K e y > M e a s u r e s \ M e a n   R e q u e s t e d < / K e y > < / a : K e y > < a : V a l u e   i : t y p e = " M e a s u r e G r i d N o d e V i e w S t a t e " > < C o l u m n > 1 < / C o l u m n > < L a y e d O u t > t r u e < / L a y e d O u t > < R o w > 4 < / R o w > < / a : V a l u e > < / a : K e y V a l u e O f D i a g r a m O b j e c t K e y a n y T y p e z b w N T n L X > < a : K e y V a l u e O f D i a g r a m O b j e c t K e y a n y T y p e z b w N T n L X > < a : K e y > < K e y > M e a s u r e s \ M e a n   R e q u e s t e d \ T a g I n f o \ F o r m u l a < / K e y > < / a : K e y > < a : V a l u e   i : t y p e = " M e a s u r e G r i d V i e w S t a t e I D i a g r a m T a g A d d i t i o n a l I n f o " / > < / a : K e y V a l u e O f D i a g r a m O b j e c t K e y a n y T y p e z b w N T n L X > < a : K e y V a l u e O f D i a g r a m O b j e c t K e y a n y T y p e z b w N T n L X > < a : K e y > < K e y > M e a s u r e s \ M e a n   R e q u e s t e d \ T a g I n f o \ V a l u e < / K e y > < / a : K e y > < a : V a l u e   i : t y p e = " M e a s u r e G r i d V i e w S t a t e I D i a g r a m T a g A d d i t i o n a l I n f o " / > < / a : K e y V a l u e O f D i a g r a m O b j e c t K e y a n y T y p e z b w N T n L X > < a : K e y V a l u e O f D i a g r a m O b j e c t K e y a n y T y p e z b w N T n L X > < a : K e y > < K e y > M e a s u r e s \ M a x   F u n d e d < / K e y > < / a : K e y > < a : V a l u e   i : t y p e = " M e a s u r e G r i d N o d e V i e w S t a t e " > < C o l u m n > 3 < / C o l u m n > < L a y e d O u t > t r u e < / L a y e d O u t > < R o w > 1 < / R o w > < / a : V a l u e > < / a : K e y V a l u e O f D i a g r a m O b j e c t K e y a n y T y p e z b w N T n L X > < a : K e y V a l u e O f D i a g r a m O b j e c t K e y a n y T y p e z b w N T n L X > < a : K e y > < K e y > M e a s u r e s \ M a x   F u n d e d \ T a g I n f o \ F o r m u l a < / K e y > < / a : K e y > < a : V a l u e   i : t y p e = " M e a s u r e G r i d V i e w S t a t e I D i a g r a m T a g A d d i t i o n a l I n f o " / > < / a : K e y V a l u e O f D i a g r a m O b j e c t K e y a n y T y p e z b w N T n L X > < a : K e y V a l u e O f D i a g r a m O b j e c t K e y a n y T y p e z b w N T n L X > < a : K e y > < K e y > M e a s u r e s \ M a x   F u n d e d \ T a g I n f o \ V a l u e < / K e y > < / a : K e y > < a : V a l u e   i : t y p e = " M e a s u r e G r i d V i e w S t a t e I D i a g r a m T a g A d d i t i o n a l I n f o " / > < / a : K e y V a l u e O f D i a g r a m O b j e c t K e y a n y T y p e z b w N T n L X > < a : K e y V a l u e O f D i a g r a m O b j e c t K e y a n y T y p e z b w N T n L X > < a : K e y > < K e y > M e a s u r e s \ M i n   F u n d e d < / K e y > < / a : K e y > < a : V a l u e   i : t y p e = " M e a s u r e G r i d N o d e V i e w S t a t e " > < C o l u m n > 3 < / C o l u m n > < L a y e d O u t > t r u e < / L a y e d O u t > < R o w > 2 < / R o w > < / a : V a l u e > < / a : K e y V a l u e O f D i a g r a m O b j e c t K e y a n y T y p e z b w N T n L X > < a : K e y V a l u e O f D i a g r a m O b j e c t K e y a n y T y p e z b w N T n L X > < a : K e y > < K e y > M e a s u r e s \ M i n   F u n d e d \ T a g I n f o \ F o r m u l a < / K e y > < / a : K e y > < a : V a l u e   i : t y p e = " M e a s u r e G r i d V i e w S t a t e I D i a g r a m T a g A d d i t i o n a l I n f o " / > < / a : K e y V a l u e O f D i a g r a m O b j e c t K e y a n y T y p e z b w N T n L X > < a : K e y V a l u e O f D i a g r a m O b j e c t K e y a n y T y p e z b w N T n L X > < a : K e y > < K e y > M e a s u r e s \ M i n   F u n d e d \ T a g I n f o \ V a l u e < / K e y > < / a : K e y > < a : V a l u e   i : t y p e = " M e a s u r e G r i d V i e w S t a t e I D i a g r a m T a g A d d i t i o n a l I n f o " / > < / a : K e y V a l u e O f D i a g r a m O b j e c t K e y a n y T y p e z b w N T n L X > < a : K e y V a l u e O f D i a g r a m O b j e c t K e y a n y T y p e z b w N T n L X > < a : K e y > < K e y > M e a s u r e s \ M e d i a n   F u n d e d < / K e y > < / a : K e y > < a : V a l u e   i : t y p e = " M e a s u r e G r i d N o d e V i e w S t a t e " > < C o l u m n > 3 < / C o l u m n > < L a y e d O u t > t r u e < / L a y e d O u t > < R o w > 3 < / R o w > < / a : V a l u e > < / a : K e y V a l u e O f D i a g r a m O b j e c t K e y a n y T y p e z b w N T n L X > < a : K e y V a l u e O f D i a g r a m O b j e c t K e y a n y T y p e z b w N T n L X > < a : K e y > < K e y > M e a s u r e s \ M e d i a n   F u n d e d \ T a g I n f o \ F o r m u l a < / K e y > < / a : K e y > < a : V a l u e   i : t y p e = " M e a s u r e G r i d V i e w S t a t e I D i a g r a m T a g A d d i t i o n a l I n f o " / > < / a : K e y V a l u e O f D i a g r a m O b j e c t K e y a n y T y p e z b w N T n L X > < a : K e y V a l u e O f D i a g r a m O b j e c t K e y a n y T y p e z b w N T n L X > < a : K e y > < K e y > M e a s u r e s \ M e d i a n   F u n d e d \ T a g I n f o \ V a l u e < / K e y > < / a : K e y > < a : V a l u e   i : t y p e = " M e a s u r e G r i d V i e w S t a t e I D i a g r a m T a g A d d i t i o n a l I n f o " / > < / a : K e y V a l u e O f D i a g r a m O b j e c t K e y a n y T y p e z b w N T n L X > < a : K e y V a l u e O f D i a g r a m O b j e c t K e y a n y T y p e z b w N T n L X > < a : K e y > < K e y > M e a s u r e s \ M e a n   F u n d e d < / K e y > < / a : K e y > < a : V a l u e   i : t y p e = " M e a s u r e G r i d N o d e V i e w S t a t e " > < C o l u m n > 3 < / C o l u m n > < L a y e d O u t > t r u e < / L a y e d O u t > < R o w > 4 < / R o w > < / a : V a l u e > < / a : K e y V a l u e O f D i a g r a m O b j e c t K e y a n y T y p e z b w N T n L X > < a : K e y V a l u e O f D i a g r a m O b j e c t K e y a n y T y p e z b w N T n L X > < a : K e y > < K e y > M e a s u r e s \ M e a n   F u n d e d \ T a g I n f o \ F o r m u l a < / K e y > < / a : K e y > < a : V a l u e   i : t y p e = " M e a s u r e G r i d V i e w S t a t e I D i a g r a m T a g A d d i t i o n a l I n f o " / > < / a : K e y V a l u e O f D i a g r a m O b j e c t K e y a n y T y p e z b w N T n L X > < a : K e y V a l u e O f D i a g r a m O b j e c t K e y a n y T y p e z b w N T n L X > < a : K e y > < K e y > M e a s u r e s \ M e a n   F u n d e d \ T a g I n f o \ V a l u e < / K e y > < / a : K e y > < a : V a l u e   i : t y p e = " M e a s u r e G r i d V i e w S t a t e I D i a g r a m T a g A d d i t i o n a l I n f o " / > < / a : K e y V a l u e O f D i a g r a m O b j e c t K e y a n y T y p e z b w N T n L X > < a : K e y V a l u e O f D i a g r a m O b j e c t K e y a n y T y p e z b w N T n L X > < a : K e y > < K e y > M e a s u r e s \ P r o j e c t s < / K e y > < / a : K e y > < a : V a l u e   i : t y p e = " M e a s u r e G r i d N o d e V i e w S t a t e " > < L a y e d O u t > t r u e < / L a y e d O u t > < R o w > 1 < / R o w > < / a : V a l u e > < / a : K e y V a l u e O f D i a g r a m O b j e c t K e y a n y T y p e z b w N T n L X > < a : K e y V a l u e O f D i a g r a m O b j e c t K e y a n y T y p e z b w N T n L X > < a : K e y > < K e y > M e a s u r e s \ P r o j e c t s \ T a g I n f o \ F o r m u l a < / K e y > < / a : K e y > < a : V a l u e   i : t y p e = " M e a s u r e G r i d V i e w S t a t e I D i a g r a m T a g A d d i t i o n a l I n f o " / > < / a : K e y V a l u e O f D i a g r a m O b j e c t K e y a n y T y p e z b w N T n L X > < a : K e y V a l u e O f D i a g r a m O b j e c t K e y a n y T y p e z b w N T n L X > < a : K e y > < K e y > M e a s u r e s \ P r o j e c t s \ T a g I n f o \ V a l u e < / K e y > < / a : K e y > < a : V a l u e   i : t y p e = " M e a s u r e G r i d V i e w S t a t e I D i a g r a m T a g A d d i t i o n a l I n f o " / > < / a : K e y V a l u e O f D i a g r a m O b j e c t K e y a n y T y p e z b w N T n L X > < a : K e y V a l u e O f D i a g r a m O b j e c t K e y a n y T y p e z b w N T n L X > < a : K e y > < K e y > M e a s u r e s \ M u l t i - Y e a r   P r o j e c t s < / K e y > < / a : K e y > < a : V a l u e   i : t y p e = " M e a s u r e G r i d N o d e V i e w S t a t e " > < L a y e d O u t > t r u e < / L a y e d O u t > < R o w > 2 < / R o w > < / a : V a l u e > < / a : K e y V a l u e O f D i a g r a m O b j e c t K e y a n y T y p e z b w N T n L X > < a : K e y V a l u e O f D i a g r a m O b j e c t K e y a n y T y p e z b w N T n L X > < a : K e y > < K e y > M e a s u r e s \ M u l t i - Y e a r   P r o j e c t s \ T a g I n f o \ F o r m u l a < / K e y > < / a : K e y > < a : V a l u e   i : t y p e = " M e a s u r e G r i d V i e w S t a t e I D i a g r a m T a g A d d i t i o n a l I n f o " / > < / a : K e y V a l u e O f D i a g r a m O b j e c t K e y a n y T y p e z b w N T n L X > < a : K e y V a l u e O f D i a g r a m O b j e c t K e y a n y T y p e z b w N T n L X > < a : K e y > < K e y > M e a s u r e s \ M u l t i - Y e a r   P r o j e c t s \ T a g I n f o \ V a l u e < / K e y > < / a : K e y > < a : V a l u e   i : t y p e = " M e a s u r e G r i d V i e w S t a t e I D i a g r a m T a g A d d i t i o n a l I n f o " / > < / a : K e y V a l u e O f D i a g r a m O b j e c t K e y a n y T y p e z b w N T n L X > < a : K e y V a l u e O f D i a g r a m O b j e c t K e y a n y T y p e z b w N T n L X > < a : K e y > < K e y > M e a s u r e s \ R e q u e s t e d   A m o u n t < / K e y > < / a : K e y > < a : V a l u e   i : t y p e = " M e a s u r e G r i d N o d e V i e w S t a t e " > < L a y e d O u t > t r u e < / L a y e d O u t > < R o w > 3 < / R o w > < / a : V a l u e > < / a : K e y V a l u e O f D i a g r a m O b j e c t K e y a n y T y p e z b w N T n L X > < a : K e y V a l u e O f D i a g r a m O b j e c t K e y a n y T y p e z b w N T n L X > < a : K e y > < K e y > M e a s u r e s \ R e q u e s t e d   A m o u n t \ T a g I n f o \ F o r m u l a < / K e y > < / a : K e y > < a : V a l u e   i : t y p e = " M e a s u r e G r i d V i e w S t a t e I D i a g r a m T a g A d d i t i o n a l I n f o " / > < / a : K e y V a l u e O f D i a g r a m O b j e c t K e y a n y T y p e z b w N T n L X > < a : K e y V a l u e O f D i a g r a m O b j e c t K e y a n y T y p e z b w N T n L X > < a : K e y > < K e y > M e a s u r e s \ R e q u e s t e d   A m o u n t \ T a g I n f o \ V a l u e < / K e y > < / a : K e y > < a : V a l u e   i : t y p e = " M e a s u r e G r i d V i e w S t a t e I D i a g r a m T a g A d d i t i o n a l I n f o " / > < / a : K e y V a l u e O f D i a g r a m O b j e c t K e y a n y T y p e z b w N T n L X > < a : K e y V a l u e O f D i a g r a m O b j e c t K e y a n y T y p e z b w N T n L X > < a : K e y > < K e y > M e a s u r e s \ F u n d e d   A m o u n t < / K e y > < / a : K e y > < a : V a l u e   i : t y p e = " M e a s u r e G r i d N o d e V i e w S t a t e " > < L a y e d O u t > t r u e < / L a y e d O u t > < R o w > 4 < / R o w > < / a : V a l u e > < / a : K e y V a l u e O f D i a g r a m O b j e c t K e y a n y T y p e z b w N T n L X > < a : K e y V a l u e O f D i a g r a m O b j e c t K e y a n y T y p e z b w N T n L X > < a : K e y > < K e y > M e a s u r e s \ F u n d e d   A m o u n t \ T a g I n f o \ F o r m u l a < / K e y > < / a : K e y > < a : V a l u e   i : t y p e = " M e a s u r e G r i d V i e w S t a t e I D i a g r a m T a g A d d i t i o n a l I n f o " / > < / a : K e y V a l u e O f D i a g r a m O b j e c t K e y a n y T y p e z b w N T n L X > < a : K e y V a l u e O f D i a g r a m O b j e c t K e y a n y T y p e z b w N T n L X > < a : K e y > < K e y > M e a s u r e s \ F u n d e d   A m o u n t \ T a g I n f o \ V a l u e < / K e y > < / a : K e y > < a : V a l u e   i : t y p e = " M e a s u r e G r i d V i e w S t a t e I D i a g r a m T a g A d d i t i o n a l I n f o " / > < / a : K e y V a l u e O f D i a g r a m O b j e c t K e y a n y T y p e z b w N T n L X > < a : K e y V a l u e O f D i a g r a m O b j e c t K e y a n y T y p e z b w N T n L X > < a : K e y > < K e y > M e a s u r e s \ F i r s t   Y e a r   F u n d s < / K e y > < / a : K e y > < a : V a l u e   i : t y p e = " M e a s u r e G r i d N o d e V i e w S t a t e " > < L a y e d O u t > t r u e < / L a y e d O u t > < R o w > 5 < / R o w > < / a : V a l u e > < / a : K e y V a l u e O f D i a g r a m O b j e c t K e y a n y T y p e z b w N T n L X > < a : K e y V a l u e O f D i a g r a m O b j e c t K e y a n y T y p e z b w N T n L X > < a : K e y > < K e y > M e a s u r e s \ F i r s t   Y e a r   F u n d s \ T a g I n f o \ F o r m u l a < / K e y > < / a : K e y > < a : V a l u e   i : t y p e = " M e a s u r e G r i d V i e w S t a t e I D i a g r a m T a g A d d i t i o n a l I n f o " / > < / a : K e y V a l u e O f D i a g r a m O b j e c t K e y a n y T y p e z b w N T n L X > < a : K e y V a l u e O f D i a g r a m O b j e c t K e y a n y T y p e z b w N T n L X > < a : K e y > < K e y > M e a s u r e s \ F i r s t   Y e a r   F u n d s \ T a g I n f o \ V a l u e < / K e y > < / a : K e y > < a : V a l u e   i : t y p e = " M e a s u r e G r i d V i e w S t a t e I D i a g r a m T a g A d d i t i o n a l I n f o " / > < / a : K e y V a l u e O f D i a g r a m O b j e c t K e y a n y T y p e z b w N T n L X > < a : K e y V a l u e O f D i a g r a m O b j e c t K e y a n y T y p e z b w N T n L X > < a : K e y > < K e y > M e a s u r e s \ S e c o n d   Y e a r   F u n d s < / K e y > < / a : K e y > < a : V a l u e   i : t y p e = " M e a s u r e G r i d N o d e V i e w S t a t e " > < L a y e d O u t > t r u e < / L a y e d O u t > < R o w > 6 < / R o w > < / a : V a l u e > < / a : K e y V a l u e O f D i a g r a m O b j e c t K e y a n y T y p e z b w N T n L X > < a : K e y V a l u e O f D i a g r a m O b j e c t K e y a n y T y p e z b w N T n L X > < a : K e y > < K e y > M e a s u r e s \ S e c o n d   Y e a r   F u n d s \ T a g I n f o \ F o r m u l a < / K e y > < / a : K e y > < a : V a l u e   i : t y p e = " M e a s u r e G r i d V i e w S t a t e I D i a g r a m T a g A d d i t i o n a l I n f o " / > < / a : K e y V a l u e O f D i a g r a m O b j e c t K e y a n y T y p e z b w N T n L X > < a : K e y V a l u e O f D i a g r a m O b j e c t K e y a n y T y p e z b w N T n L X > < a : K e y > < K e y > M e a s u r e s \ S e c o n d   Y e a r   F u n d s \ T a g I n f o \ V a l u e < / K e y > < / a : K e y > < a : V a l u e   i : t y p e = " M e a s u r e G r i d V i e w S t a t e I D i a g r a m T a g A d d i t i o n a l I n f o " / > < / a : K e y V a l u e O f D i a g r a m O b j e c t K e y a n y T y p e z b w N T n L X > < a : K e y V a l u e O f D i a g r a m O b j e c t K e y a n y T y p e z b w N T n L X > < a : K e y > < K e y > M e a s u r e s \ T h i r d   Y e a r   F u n d s < / K e y > < / a : K e y > < a : V a l u e   i : t y p e = " M e a s u r e G r i d N o d e V i e w S t a t e " > < L a y e d O u t > t r u e < / L a y e d O u t > < R o w > 7 < / R o w > < / a : V a l u e > < / a : K e y V a l u e O f D i a g r a m O b j e c t K e y a n y T y p e z b w N T n L X > < a : K e y V a l u e O f D i a g r a m O b j e c t K e y a n y T y p e z b w N T n L X > < a : K e y > < K e y > M e a s u r e s \ T h i r d   Y e a r   F u n d s \ T a g I n f o \ F o r m u l a < / K e y > < / a : K e y > < a : V a l u e   i : t y p e = " M e a s u r e G r i d V i e w S t a t e I D i a g r a m T a g A d d i t i o n a l I n f o " / > < / a : K e y V a l u e O f D i a g r a m O b j e c t K e y a n y T y p e z b w N T n L X > < a : K e y V a l u e O f D i a g r a m O b j e c t K e y a n y T y p e z b w N T n L X > < a : K e y > < K e y > M e a s u r e s \ T h i r d   Y e a r   F u n d s \ T a g I n f o \ V a l u e < / K e y > < / a : K e y > < a : V a l u e   i : t y p e = " M e a s u r e G r i d V i e w S t a t e I D i a g r a m T a g A d d i t i o n a l I n f o " / > < / a : K e y V a l u e O f D i a g r a m O b j e c t K e y a n y T y p e z b w N T n L X > < a : K e y V a l u e O f D i a g r a m O b j e c t K e y a n y T y p e z b w N T n L X > < a : K e y > < K e y > M e a s u r e s \ 2 0 2 0   U n s p e n t < / K e y > < / a : K e y > < a : V a l u e   i : t y p e = " M e a s u r e G r i d N o d e V i e w S t a t e " > < L a y e d O u t > t r u e < / L a y e d O u t > < R o w > 9 < / R o w > < / a : V a l u e > < / a : K e y V a l u e O f D i a g r a m O b j e c t K e y a n y T y p e z b w N T n L X > < a : K e y V a l u e O f D i a g r a m O b j e c t K e y a n y T y p e z b w N T n L X > < a : K e y > < K e y > M e a s u r e s \ 2 0 2 0   U n s p e n t \ T a g I n f o \ F o r m u l a < / K e y > < / a : K e y > < a : V a l u e   i : t y p e = " M e a s u r e G r i d V i e w S t a t e I D i a g r a m T a g A d d i t i o n a l I n f o " / > < / a : K e y V a l u e O f D i a g r a m O b j e c t K e y a n y T y p e z b w N T n L X > < a : K e y V a l u e O f D i a g r a m O b j e c t K e y a n y T y p e z b w N T n L X > < a : K e y > < K e y > M e a s u r e s \ 2 0 2 0   U n s p e n t \ T a g I n f o \ V a l u e < / K e y > < / a : K e y > < a : V a l u e   i : t y p e = " M e a s u r e G r i d V i e w S t a t e I D i a g r a m T a g A d d i t i o n a l I n f o " / > < / a : K e y V a l u e O f D i a g r a m O b j e c t K e y a n y T y p e z b w N T n L X > < a : K e y V a l u e O f D i a g r a m O b j e c t K e y a n y T y p e z b w N T n L X > < a : K e y > < K e y > M e a s u r e s \ 2 0 2 1   U n s p e n t < / K e y > < / a : K e y > < a : V a l u e   i : t y p e = " M e a s u r e G r i d N o d e V i e w S t a t e " > < L a y e d O u t > t r u e < / L a y e d O u t > < R o w > 1 0 < / R o w > < / a : V a l u e > < / a : K e y V a l u e O f D i a g r a m O b j e c t K e y a n y T y p e z b w N T n L X > < a : K e y V a l u e O f D i a g r a m O b j e c t K e y a n y T y p e z b w N T n L X > < a : K e y > < K e y > M e a s u r e s \ 2 0 2 1   U n s p e n t \ T a g I n f o \ F o r m u l a < / K e y > < / a : K e y > < a : V a l u e   i : t y p e = " M e a s u r e G r i d V i e w S t a t e I D i a g r a m T a g A d d i t i o n a l I n f o " / > < / a : K e y V a l u e O f D i a g r a m O b j e c t K e y a n y T y p e z b w N T n L X > < a : K e y V a l u e O f D i a g r a m O b j e c t K e y a n y T y p e z b w N T n L X > < a : K e y > < K e y > M e a s u r e s \ 2 0 2 1   U n s p e n t \ T a g I n f o \ V a l u e < / K e y > < / a : K e y > < a : V a l u e   i : t y p e = " M e a s u r e G r i d V i e w S t a t e I D i a g r a m T a g A d d i t i o n a l I n f o " / > < / a : K e y V a l u e O f D i a g r a m O b j e c t K e y a n y T y p e z b w N T n L X > < a : K e y V a l u e O f D i a g r a m O b j e c t K e y a n y T y p e z b w N T n L X > < a : K e y > < K e y > M e a s u r e s \ 2 0 2 2   U n s p e n t < / K e y > < / a : K e y > < a : V a l u e   i : t y p e = " M e a s u r e G r i d N o d e V i e w S t a t e " > < L a y e d O u t > t r u e < / L a y e d O u t > < R o w > 1 1 < / R o w > < / a : V a l u e > < / a : K e y V a l u e O f D i a g r a m O b j e c t K e y a n y T y p e z b w N T n L X > < a : K e y V a l u e O f D i a g r a m O b j e c t K e y a n y T y p e z b w N T n L X > < a : K e y > < K e y > M e a s u r e s \ 2 0 2 2   U n s p e n t \ T a g I n f o \ F o r m u l a < / K e y > < / a : K e y > < a : V a l u e   i : t y p e = " M e a s u r e G r i d V i e w S t a t e I D i a g r a m T a g A d d i t i o n a l I n f o " / > < / a : K e y V a l u e O f D i a g r a m O b j e c t K e y a n y T y p e z b w N T n L X > < a : K e y V a l u e O f D i a g r a m O b j e c t K e y a n y T y p e z b w N T n L X > < a : K e y > < K e y > M e a s u r e s \ 2 0 2 2   U n s p e n t \ T a g I n f o \ V a l u e < / K e y > < / a : K e y > < a : V a l u e   i : t y p e = " M e a s u r e G r i d V i e w S t a t e I D i a g r a m T a g A d d i t i o n a l I n f o " / > < / a : K e y V a l u e O f D i a g r a m O b j e c t K e y a n y T y p e z b w N T n L X > < a : K e y V a l u e O f D i a g r a m O b j e c t K e y a n y T y p e z b w N T n L X > < a : K e y > < K e y > M e a s u r e s \ 2 0 2 3   U n p s e n t < / K e y > < / a : K e y > < a : V a l u e   i : t y p e = " M e a s u r e G r i d N o d e V i e w S t a t e " > < L a y e d O u t > t r u e < / L a y e d O u t > < R o w > 1 2 < / R o w > < / a : V a l u e > < / a : K e y V a l u e O f D i a g r a m O b j e c t K e y a n y T y p e z b w N T n L X > < a : K e y V a l u e O f D i a g r a m O b j e c t K e y a n y T y p e z b w N T n L X > < a : K e y > < K e y > M e a s u r e s \ 2 0 2 3   U n p s e n t \ T a g I n f o \ F o r m u l a < / K e y > < / a : K e y > < a : V a l u e   i : t y p e = " M e a s u r e G r i d V i e w S t a t e I D i a g r a m T a g A d d i t i o n a l I n f o " / > < / a : K e y V a l u e O f D i a g r a m O b j e c t K e y a n y T y p e z b w N T n L X > < a : K e y V a l u e O f D i a g r a m O b j e c t K e y a n y T y p e z b w N T n L X > < a : K e y > < K e y > M e a s u r e s \ 2 0 2 3   U n p s e n t \ T a g I n f o \ V a l u e < / K e y > < / a : K e y > < a : V a l u e   i : t y p e = " M e a s u r e G r i d V i e w S t a t e I D i a g r a m T a g A d d i t i o n a l I n f o " / > < / a : K e y V a l u e O f D i a g r a m O b j e c t K e y a n y T y p e z b w N T n L X > < a : K e y V a l u e O f D i a g r a m O b j e c t K e y a n y T y p e z b w N T n L X > < a : K e y > < K e y > M e a s u r e s \ A d d i t i o n a l   E x i s t i n g   S l o t s   F u n d e d < / K e y > < / a : K e y > < a : V a l u e   i : t y p e = " M e a s u r e G r i d N o d e V i e w S t a t e " > < C o l u m n > 1 < / C o l u m n > < L a y e d O u t > t r u e < / L a y e d O u t > < R o w > 9 < / R o w > < / a : V a l u e > < / a : K e y V a l u e O f D i a g r a m O b j e c t K e y a n y T y p e z b w N T n L X > < a : K e y V a l u e O f D i a g r a m O b j e c t K e y a n y T y p e z b w N T n L X > < a : K e y > < K e y > M e a s u r e s \ A d d i t i o n a l   E x i s t i n g   S l o t s   F u n d e d \ T a g I n f o \ F o r m u l a < / K e y > < / a : K e y > < a : V a l u e   i : t y p e = " M e a s u r e G r i d V i e w S t a t e I D i a g r a m T a g A d d i t i o n a l I n f o " / > < / a : K e y V a l u e O f D i a g r a m O b j e c t K e y a n y T y p e z b w N T n L X > < a : K e y V a l u e O f D i a g r a m O b j e c t K e y a n y T y p e z b w N T n L X > < a : K e y > < K e y > M e a s u r e s \ A d d i t i o n a l   E x i s t i n g   S l o t s   F u n d e d \ T a g I n f o \ V a l u e < / K e y > < / a : K e y > < a : V a l u e   i : t y p e = " M e a s u r e G r i d V i e w S t a t e I D i a g r a m T a g A d d i t i o n a l I n f o " / > < / a : K e y V a l u e O f D i a g r a m O b j e c t K e y a n y T y p e z b w N T n L X > < a : K e y V a l u e O f D i a g r a m O b j e c t K e y a n y T y p e z b w N T n L X > < a : K e y > < K e y > M e a s u r e s \ N e w   S l o t s   F u n d e d < / K e y > < / a : K e y > < a : V a l u e   i : t y p e = " M e a s u r e G r i d N o d e V i e w S t a t e " > < C o l u m n > 1 < / C o l u m n > < L a y e d O u t > t r u e < / L a y e d O u t > < R o w > 1 0 < / R o w > < / a : V a l u e > < / a : K e y V a l u e O f D i a g r a m O b j e c t K e y a n y T y p e z b w N T n L X > < a : K e y V a l u e O f D i a g r a m O b j e c t K e y a n y T y p e z b w N T n L X > < a : K e y > < K e y > M e a s u r e s \ N e w   S l o t s   F u n d e d \ T a g I n f o \ F o r m u l a < / K e y > < / a : K e y > < a : V a l u e   i : t y p e = " M e a s u r e G r i d V i e w S t a t e I D i a g r a m T a g A d d i t i o n a l I n f o " / > < / a : K e y V a l u e O f D i a g r a m O b j e c t K e y a n y T y p e z b w N T n L X > < a : K e y V a l u e O f D i a g r a m O b j e c t K e y a n y T y p e z b w N T n L X > < a : K e y > < K e y > M e a s u r e s \ N e w   S l o t s   F u n d e d \ T a g I n f o \ V a l u e < / K e y > < / a : K e y > < a : V a l u e   i : t y p e = " M e a s u r e G r i d V i e w S t a t e I D i a g r a m T a g A d d i t i o n a l I n f o " / > < / a : K e y V a l u e O f D i a g r a m O b j e c t K e y a n y T y p e z b w N T n L X > < a : K e y V a l u e O f D i a g r a m O b j e c t K e y a n y T y p e z b w N T n L X > < a : K e y > < K e y > M e a s u r e s \ W e i g h t e d   A d d i t i o n a l   E x i s t i n g   S l o t s < / K e y > < / a : K e y > < a : V a l u e   i : t y p e = " M e a s u r e G r i d N o d e V i e w S t a t e " > < C o l u m n > 1 < / C o l u m n > < L a y e d O u t > t r u e < / L a y e d O u t > < R o w > 1 2 < / R o w > < / a : V a l u e > < / a : K e y V a l u e O f D i a g r a m O b j e c t K e y a n y T y p e z b w N T n L X > < a : K e y V a l u e O f D i a g r a m O b j e c t K e y a n y T y p e z b w N T n L X > < a : K e y > < K e y > M e a s u r e s \ W e i g h t e d   A d d i t i o n a l   E x i s t i n g   S l o t s \ T a g I n f o \ F o r m u l a < / K e y > < / a : K e y > < a : V a l u e   i : t y p e = " M e a s u r e G r i d V i e w S t a t e I D i a g r a m T a g A d d i t i o n a l I n f o " / > < / a : K e y V a l u e O f D i a g r a m O b j e c t K e y a n y T y p e z b w N T n L X > < a : K e y V a l u e O f D i a g r a m O b j e c t K e y a n y T y p e z b w N T n L X > < a : K e y > < K e y > M e a s u r e s \ W e i g h t e d   A d d i t i o n a l   E x i s t i n g   S l o t s \ T a g I n f o \ V a l u e < / K e y > < / a : K e y > < a : V a l u e   i : t y p e = " M e a s u r e G r i d V i e w S t a t e I D i a g r a m T a g A d d i t i o n a l I n f o " / > < / a : K e y V a l u e O f D i a g r a m O b j e c t K e y a n y T y p e z b w N T n L X > < a : K e y V a l u e O f D i a g r a m O b j e c t K e y a n y T y p e z b w N T n L X > < a : K e y > < K e y > M e a s u r e s \ W e i g h t e d   N e w   S l o t s < / K e y > < / a : K e y > < a : V a l u e   i : t y p e = " M e a s u r e G r i d N o d e V i e w S t a t e " > < C o l u m n > 1 < / C o l u m n > < L a y e d O u t > t r u e < / L a y e d O u t > < R o w > 1 3 < / R o w > < / a : V a l u e > < / a : K e y V a l u e O f D i a g r a m O b j e c t K e y a n y T y p e z b w N T n L X > < a : K e y V a l u e O f D i a g r a m O b j e c t K e y a n y T y p e z b w N T n L X > < a : K e y > < K e y > M e a s u r e s \ W e i g h t e d   N e w   S l o t s \ T a g I n f o \ F o r m u l a < / K e y > < / a : K e y > < a : V a l u e   i : t y p e = " M e a s u r e G r i d V i e w S t a t e I D i a g r a m T a g A d d i t i o n a l I n f o " / > < / a : K e y V a l u e O f D i a g r a m O b j e c t K e y a n y T y p e z b w N T n L X > < a : K e y V a l u e O f D i a g r a m O b j e c t K e y a n y T y p e z b w N T n L X > < a : K e y > < K e y > M e a s u r e s \ W e i g h t e d   N e w   S l o t s \ T a g I n f o \ V a l u e < / K e y > < / a : K e y > < a : V a l u e   i : t y p e = " M e a s u r e G r i d V i e w S t a t e I D i a g r a m T a g A d d i t i o n a l I n f o " / > < / a : K e y V a l u e O f D i a g r a m O b j e c t K e y a n y T y p e z b w N T n L X > < a : K e y V a l u e O f D i a g r a m O b j e c t K e y a n y T y p e z b w N T n L X > < a : K e y > < K e y > M e a s u r e s \ M a x   S c o r e < / K e y > < / a : K e y > < a : V a l u e   i : t y p e = " M e a s u r e G r i d N o d e V i e w S t a t e " > < C o l u m n > 2 < / C o l u m n > < L a y e d O u t > t r u e < / L a y e d O u t > < R o w > 1 < / R o w > < / a : V a l u e > < / a : K e y V a l u e O f D i a g r a m O b j e c t K e y a n y T y p e z b w N T n L X > < a : K e y V a l u e O f D i a g r a m O b j e c t K e y a n y T y p e z b w N T n L X > < a : K e y > < K e y > M e a s u r e s \ M a x   S c o r e \ T a g I n f o \ F o r m u l a < / K e y > < / a : K e y > < a : V a l u e   i : t y p e = " M e a s u r e G r i d V i e w S t a t e I D i a g r a m T a g A d d i t i o n a l I n f o " / > < / a : K e y V a l u e O f D i a g r a m O b j e c t K e y a n y T y p e z b w N T n L X > < a : K e y V a l u e O f D i a g r a m O b j e c t K e y a n y T y p e z b w N T n L X > < a : K e y > < K e y > M e a s u r e s \ M a x   S c o r e \ T a g I n f o \ V a l u e < / K e y > < / a : K e y > < a : V a l u e   i : t y p e = " M e a s u r e G r i d V i e w S t a t e I D i a g r a m T a g A d d i t i o n a l I n f o " / > < / a : K e y V a l u e O f D i a g r a m O b j e c t K e y a n y T y p e z b w N T n L X > < a : K e y V a l u e O f D i a g r a m O b j e c t K e y a n y T y p e z b w N T n L X > < a : K e y > < K e y > M e a s u r e s \ M i n   S c o r e < / K e y > < / a : K e y > < a : V a l u e   i : t y p e = " M e a s u r e G r i d N o d e V i e w S t a t e " > < C o l u m n > 2 < / C o l u m n > < L a y e d O u t > t r u e < / L a y e d O u t > < R o w > 2 < / R o w > < / a : V a l u e > < / a : K e y V a l u e O f D i a g r a m O b j e c t K e y a n y T y p e z b w N T n L X > < a : K e y V a l u e O f D i a g r a m O b j e c t K e y a n y T y p e z b w N T n L X > < a : K e y > < K e y > M e a s u r e s \ M i n   S c o r e \ T a g I n f o \ F o r m u l a < / K e y > < / a : K e y > < a : V a l u e   i : t y p e = " M e a s u r e G r i d V i e w S t a t e I D i a g r a m T a g A d d i t i o n a l I n f o " / > < / a : K e y V a l u e O f D i a g r a m O b j e c t K e y a n y T y p e z b w N T n L X > < a : K e y V a l u e O f D i a g r a m O b j e c t K e y a n y T y p e z b w N T n L X > < a : K e y > < K e y > M e a s u r e s \ M i n   S c o r e \ T a g I n f o \ V a l u e < / K e y > < / a : K e y > < a : V a l u e   i : t y p e = " M e a s u r e G r i d V i e w S t a t e I D i a g r a m T a g A d d i t i o n a l I n f o " / > < / a : K e y V a l u e O f D i a g r a m O b j e c t K e y a n y T y p e z b w N T n L X > < a : K e y V a l u e O f D i a g r a m O b j e c t K e y a n y T y p e z b w N T n L X > < a : K e y > < K e y > M e a s u r e s \ M e d i a n   S c o r e < / K e y > < / a : K e y > < a : V a l u e   i : t y p e = " M e a s u r e G r i d N o d e V i e w S t a t e " > < C o l u m n > 2 < / C o l u m n > < L a y e d O u t > t r u e < / L a y e d O u t > < R o w > 3 < / R o w > < / a : V a l u e > < / a : K e y V a l u e O f D i a g r a m O b j e c t K e y a n y T y p e z b w N T n L X > < a : K e y V a l u e O f D i a g r a m O b j e c t K e y a n y T y p e z b w N T n L X > < a : K e y > < K e y > M e a s u r e s \ M e d i a n   S c o r e \ T a g I n f o \ F o r m u l a < / K e y > < / a : K e y > < a : V a l u e   i : t y p e = " M e a s u r e G r i d V i e w S t a t e I D i a g r a m T a g A d d i t i o n a l I n f o " / > < / a : K e y V a l u e O f D i a g r a m O b j e c t K e y a n y T y p e z b w N T n L X > < a : K e y V a l u e O f D i a g r a m O b j e c t K e y a n y T y p e z b w N T n L X > < a : K e y > < K e y > M e a s u r e s \ M e d i a n   S c o r e \ T a g I n f o \ V a l u e < / K e y > < / a : K e y > < a : V a l u e   i : t y p e = " M e a s u r e G r i d V i e w S t a t e I D i a g r a m T a g A d d i t i o n a l I n f o " / > < / a : K e y V a l u e O f D i a g r a m O b j e c t K e y a n y T y p e z b w N T n L X > < a : K e y V a l u e O f D i a g r a m O b j e c t K e y a n y T y p e z b w N T n L X > < a : K e y > < K e y > M e a s u r e s \ M e a n   S c o r e < / K e y > < / a : K e y > < a : V a l u e   i : t y p e = " M e a s u r e G r i d N o d e V i e w S t a t e " > < C o l u m n > 2 < / C o l u m n > < L a y e d O u t > t r u e < / L a y e d O u t > < R o w > 4 < / R o w > < / a : V a l u e > < / a : K e y V a l u e O f D i a g r a m O b j e c t K e y a n y T y p e z b w N T n L X > < a : K e y V a l u e O f D i a g r a m O b j e c t K e y a n y T y p e z b w N T n L X > < a : K e y > < K e y > M e a s u r e s \ M e a n   S c o r e \ T a g I n f o \ F o r m u l a < / K e y > < / a : K e y > < a : V a l u e   i : t y p e = " M e a s u r e G r i d V i e w S t a t e I D i a g r a m T a g A d d i t i o n a l I n f o " / > < / a : K e y V a l u e O f D i a g r a m O b j e c t K e y a n y T y p e z b w N T n L X > < a : K e y V a l u e O f D i a g r a m O b j e c t K e y a n y T y p e z b w N T n L X > < a : K e y > < K e y > M e a s u r e s \ M e a n   S c o r e \ T a g I n f o \ V a l u e < / K e y > < / a : K e y > < a : V a l u e   i : t y p e = " M e a s u r e G r i d V i e w S t a t e I D i a g r a m T a g A d d i t i o n a l I n f o " / > < / a : K e y V a l u e O f D i a g r a m O b j e c t K e y a n y T y p e z b w N T n L X > < a : K e y V a l u e O f D i a g r a m O b j e c t K e y a n y T y p e z b w N T n L X > < a : K e y > < K e y > M e a s u r e s \ P r o j e c t s   F u n d e d < / K e y > < / a : K e y > < a : V a l u e   i : t y p e = " M e a s u r e G r i d N o d e V i e w S t a t e " > < L a y e d O u t > t r u e < / L a y e d O u t > < / a : V a l u e > < / a : K e y V a l u e O f D i a g r a m O b j e c t K e y a n y T y p e z b w N T n L X > < a : K e y V a l u e O f D i a g r a m O b j e c t K e y a n y T y p e z b w N T n L X > < a : K e y > < K e y > M e a s u r e s \ P r o j e c t s   F u n d e d \ T a g I n f o \ F o r m u l a < / K e y > < / a : K e y > < a : V a l u e   i : t y p e = " M e a s u r e G r i d V i e w S t a t e I D i a g r a m T a g A d d i t i o n a l I n f o " / > < / a : K e y V a l u e O f D i a g r a m O b j e c t K e y a n y T y p e z b w N T n L X > < a : K e y V a l u e O f D i a g r a m O b j e c t K e y a n y T y p e z b w N T n L X > < a : K e y > < K e y > M e a s u r e s \ P r o j e c t s   F u n d e d \ T a g I n f o \ V a l u e < / K e y > < / a : K e y > < a : V a l u e   i : t y p e = " M e a s u r e G r i d V i e w S t a t e I D i a g r a m T a g A d d i t i o n a l I n f o " / > < / a : K e y V a l u e O f D i a g r a m O b j e c t K e y a n y T y p e z b w N T n L X > < a : K e y V a l u e O f D i a g r a m O b j e c t K e y a n y T y p e z b w N T n L X > < a : K e y > < K e y > M e a s u r e s \ M u l t i - Y e a r   P r o j e c t s   F u n d e d < / K e y > < / a : K e y > < a : V a l u e   i : t y p e = " M e a s u r e G r i d N o d e V i e w S t a t e " > < C o l u m n > 1 < / C o l u m n > < L a y e d O u t > t r u e < / L a y e d O u t > < / a : V a l u e > < / a : K e y V a l u e O f D i a g r a m O b j e c t K e y a n y T y p e z b w N T n L X > < a : K e y V a l u e O f D i a g r a m O b j e c t K e y a n y T y p e z b w N T n L X > < a : K e y > < K e y > M e a s u r e s \ M u l t i - Y e a r   P r o j e c t s   F u n d e d \ T a g I n f o \ F o r m u l a < / K e y > < / a : K e y > < a : V a l u e   i : t y p e = " M e a s u r e G r i d V i e w S t a t e I D i a g r a m T a g A d d i t i o n a l I n f o " / > < / a : K e y V a l u e O f D i a g r a m O b j e c t K e y a n y T y p e z b w N T n L X > < a : K e y V a l u e O f D i a g r a m O b j e c t K e y a n y T y p e z b w N T n L X > < a : K e y > < K e y > M e a s u r e s \ M u l t i - Y e a r   P r o j e c t s   F u n d e d \ T a g I n f o \ V a l u e < / K e y > < / a : K e y > < a : V a l u e   i : t y p e = " M e a s u r e G r i d V i e w S t a t e I D i a g r a m T a g A d d i t i o n a l I n f o " / > < / a : K e y V a l u e O f D i a g r a m O b j e c t K e y a n y T y p e z b w N T n L X > < a : K e y V a l u e O f D i a g r a m O b j e c t K e y a n y T y p e z b w N T n L X > < a : K e y > < K e y > M e a s u r e s \ S u m   o f   S c o r e < / K e y > < / a : K e y > < a : V a l u e   i : t y p e = " M e a s u r e G r i d N o d e V i e w S t a t e " > < C o l u m n > 2 < / C o l u m n > < L a y e d O u t > t r u e < / L a y e d O u t > < W a s U I I n v i s i b l e > t r u e < / W a s U I I n v i s i b l e > < / a : V a l u e > < / a : K e y V a l u e O f D i a g r a m O b j e c t K e y a n y T y p e z b w N T n L X > < a : K e y V a l u e O f D i a g r a m O b j e c t K e y a n y T y p e z b w N T n L X > < a : K e y > < K e y > M e a s u r e s \ S u m   o f   S c o r e \ T a g I n f o \ F o r m u l a < / K e y > < / a : K e y > < a : V a l u e   i : t y p e = " M e a s u r e G r i d V i e w S t a t e I D i a g r a m T a g A d d i t i o n a l I n f o " / > < / a : K e y V a l u e O f D i a g r a m O b j e c t K e y a n y T y p e z b w N T n L X > < a : K e y V a l u e O f D i a g r a m O b j e c t K e y a n y T y p e z b w N T n L X > < a : K e y > < K e y > M e a s u r e s \ S u m   o f   S c o r e \ T a g I n f o \ V a l u e < / K e y > < / a : K e y > < a : V a l u e   i : t y p e = " M e a s u r e G r i d V i e w S t a t e I D i a g r a m T a g A d d i t i o n a l I n f o " / > < / a : K e y V a l u e O f D i a g r a m O b j e c t K e y a n y T y p e z b w N T n L X > < a : K e y V a l u e O f D i a g r a m O b j e c t K e y a n y T y p e z b w N T n L X > < a : K e y > < K e y > C o l u m n s \ O r g a n i z a t i o n < / K e y > < / a : K e y > < a : V a l u e   i : t y p e = " M e a s u r e G r i d N o d e V i e w S t a t e " > < L a y e d O u t > t r u e < / L a y e d O u t > < / a : V a l u e > < / a : K e y V a l u e O f D i a g r a m O b j e c t K e y a n y T y p e z b w N T n L X > < a : K e y V a l u e O f D i a g r a m O b j e c t K e y a n y T y p e z b w N T n L X > < a : K e y > < K e y > C o l u m n s \ R e q u e s t e d < / K e y > < / a : K e y > < a : V a l u e   i : t y p e = " M e a s u r e G r i d N o d e V i e w S t a t e " > < C o l u m n > 1 < / C o l u m n > < L a y e d O u t > t r u e < / L a y e d O u t > < / a : V a l u e > < / a : K e y V a l u e O f D i a g r a m O b j e c t K e y a n y T y p e z b w N T n L X > < a : K e y V a l u e O f D i a g r a m O b j e c t K e y a n y T y p e z b w N T n L X > < a : K e y > < K e y > C o l u m n s \ S c o r e < / K e y > < / a : K e y > < a : V a l u e   i : t y p e = " M e a s u r e G r i d N o d e V i e w S t a t e " > < C o l u m n > 2 < / C o l u m n > < L a y e d O u t > t r u e < / L a y e d O u t > < / a : V a l u e > < / a : K e y V a l u e O f D i a g r a m O b j e c t K e y a n y T y p e z b w N T n L X > < a : K e y V a l u e O f D i a g r a m O b j e c t K e y a n y T y p e z b w N T n L X > < a : K e y > < K e y > C o l u m n s \ F u n d i n g   A m o u n t < / K e y > < / a : K e y > < a : V a l u e   i : t y p e = " M e a s u r e G r i d N o d e V i e w S t a t e " > < C o l u m n > 3 < / C o l u m n > < L a y e d O u t > t r u e < / L a y e d O u t > < / a : V a l u e > < / a : K e y V a l u e O f D i a g r a m O b j e c t K e y a n y T y p e z b w N T n L X > < a : K e y V a l u e O f D i a g r a m O b j e c t K e y a n y T y p e z b w N T n L X > < a : K e y > < K e y > C o l u m n s \ %   F u n d e d < / K e y > < / a : K e y > < a : V a l u e   i : t y p e = " M e a s u r e G r i d N o d e V i e w S t a t e " > < C o l u m n > 4 < / C o l u m n > < L a y e d O u t > t r u e < / L a y e d O u t > < / a : V a l u e > < / a : K e y V a l u e O f D i a g r a m O b j e c t K e y a n y T y p e z b w N T n L X > < a : K e y V a l u e O f D i a g r a m O b j e c t K e y a n y T y p e z b w N T n L X > < a : K e y > < K e y > C o l u m n s \ #   R e c o m m e n d   F u n d i n g < / K e y > < / a : K e y > < a : V a l u e   i : t y p e = " M e a s u r e G r i d N o d e V i e w S t a t e " > < C o l u m n > 5 < / C o l u m n > < L a y e d O u t > t r u e < / L a y e d O u t > < / a : V a l u e > < / a : K e y V a l u e O f D i a g r a m O b j e c t K e y a n y T y p e z b w N T n L X > < a : K e y V a l u e O f D i a g r a m O b j e c t K e y a n y T y p e z b w N T n L X > < a : K e y > < K e y > C o l u m n s \ #   S c o r e d < / K e y > < / a : K e y > < a : V a l u e   i : t y p e = " M e a s u r e G r i d N o d e V i e w S t a t e " > < C o l u m n > 6 < / C o l u m n > < L a y e d O u t > t r u e < / L a y e d O u t > < / a : V a l u e > < / a : K e y V a l u e O f D i a g r a m O b j e c t K e y a n y T y p e z b w N T n L X > < a : K e y V a l u e O f D i a g r a m O b j e c t K e y a n y T y p e z b w N T n L X > < a : K e y > < K e y > C o l u m n s \ %   R e c o m m e n d < / K e y > < / a : K e y > < a : V a l u e   i : t y p e = " M e a s u r e G r i d N o d e V i e w S t a t e " > < C o l u m n > 7 < / C o l u m n > < L a y e d O u t > t r u e < / L a y e d O u t > < / a : V a l u e > < / a : K e y V a l u e O f D i a g r a m O b j e c t K e y a n y T y p e z b w N T n L X > < a : K e y V a l u e O f D i a g r a m O b j e c t K e y a n y T y p e z b w N T n L X > < a : K e y > < K e y > C o l u m n s \ S l o t s < / K e y > < / a : K e y > < a : V a l u e   i : t y p e = " M e a s u r e G r i d N o d e V i e w S t a t e " > < C o l u m n > 8 < / C o l u m n > < L a y e d O u t > t r u e < / L a y e d O u t > < / a : V a l u e > < / a : K e y V a l u e O f D i a g r a m O b j e c t K e y a n y T y p e z b w N T n L X > < a : K e y V a l u e O f D i a g r a m O b j e c t K e y a n y T y p e z b w N T n L X > < a : K e y > < K e y > C o l u m n s \ E x i s t i n g   S l o t s < / K e y > < / a : K e y > < a : V a l u e   i : t y p e = " M e a s u r e G r i d N o d e V i e w S t a t e " > < C o l u m n > 2 0 < / C o l u m n > < L a y e d O u t > t r u e < / L a y e d O u t > < / a : V a l u e > < / a : K e y V a l u e O f D i a g r a m O b j e c t K e y a n y T y p e z b w N T n L X > < a : K e y V a l u e O f D i a g r a m O b j e c t K e y a n y T y p e z b w N T n L X > < a : K e y > < K e y > C o l u m n s \ N e w   S l o t s < / K e y > < / a : K e y > < a : V a l u e   i : t y p e = " M e a s u r e G r i d N o d e V i e w S t a t e " > < C o l u m n > 2 1 < / C o l u m n > < L a y e d O u t > t r u e < / L a y e d O u t > < / a : V a l u e > < / a : K e y V a l u e O f D i a g r a m O b j e c t K e y a n y T y p e z b w N T n L X > < a : K e y V a l u e O f D i a g r a m O b j e c t K e y a n y T y p e z b w N T n L X > < a : K e y > < K e y > C o l u m n s \ O p e n   e x i s t i n g   s l o t s   d u e   t o   s t a f f i n g < / K e y > < / a : K e y > < a : V a l u e   i : t y p e = " M e a s u r e G r i d N o d e V i e w S t a t e " > < C o l u m n > 9 < / C o l u m n > < L a y e d O u t > t r u e < / L a y e d O u t > < / a : V a l u e > < / a : K e y V a l u e O f D i a g r a m O b j e c t K e y a n y T y p e z b w N T n L X > < a : K e y V a l u e O f D i a g r a m O b j e c t K e y a n y T y p e z b w N T n L X > < a : K e y > < K e y > C o l u m n s \ #   R e c o m m e n d   m u l t i - y e a r   f u n d i n g < / K e y > < / a : K e y > < a : V a l u e   i : t y p e = " M e a s u r e G r i d N o d e V i e w S t a t e " > < C o l u m n > 1 0 < / C o l u m n > < L a y e d O u t > t r u e < / L a y e d O u t > < / a : V a l u e > < / a : K e y V a l u e O f D i a g r a m O b j e c t K e y a n y T y p e z b w N T n L X > < a : K e y V a l u e O f D i a g r a m O b j e c t K e y a n y T y p e z b w N T n L X > < a : K e y > < K e y > C o l u m n s \ M u l t i - y e a r   R e q u e s t ? < / K e y > < / a : K e y > < a : V a l u e   i : t y p e = " M e a s u r e G r i d N o d e V i e w S t a t e " > < C o l u m n > 1 1 < / C o l u m n > < L a y e d O u t > t r u e < / L a y e d O u t > < / a : V a l u e > < / a : K e y V a l u e O f D i a g r a m O b j e c t K e y a n y T y p e z b w N T n L X > < a : K e y V a l u e O f D i a g r a m O b j e c t K e y a n y T y p e z b w N T n L X > < a : K e y > < K e y > C o l u m n s \ M u l t i - y e a r   Y e a r   2 < / K e y > < / a : K e y > < a : V a l u e   i : t y p e = " M e a s u r e G r i d N o d e V i e w S t a t e " > < C o l u m n > 1 2 < / C o l u m n > < L a y e d O u t > t r u e < / L a y e d O u t > < / a : V a l u e > < / a : K e y V a l u e O f D i a g r a m O b j e c t K e y a n y T y p e z b w N T n L X > < a : K e y V a l u e O f D i a g r a m O b j e c t K e y a n y T y p e z b w N T n L X > < a : K e y > < K e y > C o l u m n s \ M u l t i - y e a r   Y e a r   3 < / K e y > < / a : K e y > < a : V a l u e   i : t y p e = " M e a s u r e G r i d N o d e V i e w S t a t e " > < C o l u m n > 1 3 < / C o l u m n > < L a y e d O u t > t r u e < / L a y e d O u t > < / a : V a l u e > < / a : K e y V a l u e O f D i a g r a m O b j e c t K e y a n y T y p e z b w N T n L X > < a : K e y V a l u e O f D i a g r a m O b j e c t K e y a n y T y p e z b w N T n L X > < a : K e y > < K e y > C o l u m n s \ Z i p   C o d e < / K e y > < / a : K e y > < a : V a l u e   i : t y p e = " M e a s u r e G r i d N o d e V i e w S t a t e " > < C o l u m n > 1 4 < / C o l u m n > < L a y e d O u t > t r u e < / L a y e d O u t > < / a : V a l u e > < / a : K e y V a l u e O f D i a g r a m O b j e c t K e y a n y T y p e z b w N T n L X > < a : K e y V a l u e O f D i a g r a m O b j e c t K e y a n y T y p e z b w N T n L X > < a : K e y > < K e y > C o l u m n s \ U n s p e n t   F u n d s   F Y 2 0 < / K e y > < / a : K e y > < a : V a l u e   i : t y p e = " M e a s u r e G r i d N o d e V i e w S t a t e " > < C o l u m n > 1 5 < / C o l u m n > < L a y e d O u t > t r u e < / L a y e d O u t > < / a : V a l u e > < / a : K e y V a l u e O f D i a g r a m O b j e c t K e y a n y T y p e z b w N T n L X > < a : K e y V a l u e O f D i a g r a m O b j e c t K e y a n y T y p e z b w N T n L X > < a : K e y > < K e y > C o l u m n s \ U n s p e n t   F u n d s   F Y 2 1 < / K e y > < / a : K e y > < a : V a l u e   i : t y p e = " M e a s u r e G r i d N o d e V i e w S t a t e " > < C o l u m n > 1 6 < / C o l u m n > < L a y e d O u t > t r u e < / L a y e d O u t > < / a : V a l u e > < / a : K e y V a l u e O f D i a g r a m O b j e c t K e y a n y T y p e z b w N T n L X > < a : K e y V a l u e O f D i a g r a m O b j e c t K e y a n y T y p e z b w N T n L X > < a : K e y > < K e y > C o l u m n s \ U n s p e n t   F u n d s   F Y 2 2 < / K e y > < / a : K e y > < a : V a l u e   i : t y p e = " M e a s u r e G r i d N o d e V i e w S t a t e " > < C o l u m n > 1 7 < / C o l u m n > < L a y e d O u t > t r u e < / L a y e d O u t > < / a : V a l u e > < / a : K e y V a l u e O f D i a g r a m O b j e c t K e y a n y T y p e z b w N T n L X > < a : K e y V a l u e O f D i a g r a m O b j e c t K e y a n y T y p e z b w N T n L X > < a : K e y > < K e y > C o l u m n s \ U n s p e n t   F u n d s   F Y 2 3 < / K e y > < / a : K e y > < a : V a l u e   i : t y p e = " M e a s u r e G r i d N o d e V i e w S t a t e " > < C o l u m n > 1 8 < / C o l u m n > < L a y e d O u t > t r u e < / L a y e d O u t > < / a : V a l u e > < / a : K e y V a l u e O f D i a g r a m O b j e c t K e y a n y T y p e z b w N T n L X > < a : K e y V a l u e O f D i a g r a m O b j e c t K e y a n y T y p e z b w N T n L X > < a : K e y > < K e y > C o l u m n s \ S t r a t e g y < / K e y > < / a : K e y > < a : V a l u e   i : t y p e = " M e a s u r e G r i d N o d e V i e w S t a t e " > < C o l u m n > 1 9 < / C o l u m n > < L a y e d O u t > t r u e < / L a y e d O u t > < / a : V a l u e > < / a : K e y V a l u e O f D i a g r a m O b j e c t K e y a n y T y p e z b w N T n L X > < a : K e y V a l u e O f D i a g r a m O b j e c t K e y a n y T y p e z b w N T n L X > < a : K e y > < K e y > C o l u m n s \ E x i s t i n g   S l o t s   ( W e i g h t e d ) < / K e y > < / a : K e y > < a : V a l u e   i : t y p e = " M e a s u r e G r i d N o d e V i e w S t a t e " > < C o l u m n > 2 2 < / C o l u m n > < L a y e d O u t > t r u e < / L a y e d O u t > < / a : V a l u e > < / a : K e y V a l u e O f D i a g r a m O b j e c t K e y a n y T y p e z b w N T n L X > < a : K e y V a l u e O f D i a g r a m O b j e c t K e y a n y T y p e z b w N T n L X > < a : K e y > < K e y > C o l u m n s \ N e w   S l o t s   ( W e i g h t e d ) < / K e y > < / a : K e y > < a : V a l u e   i : t y p e = " M e a s u r e G r i d N o d e V i e w S t a t e " > < C o l u m n > 2 3 < / C o l u m n > < L a y e d O u t > t r u e < / L a y e d O u t > < / a : V a l u e > < / a : K e y V a l u e O f D i a g r a m O b j e c t K e y a n y T y p e z b w N T n L X > < a : K e y V a l u e O f D i a g r a m O b j e c t K e y a n y T y p e z b w N T n L X > < a : K e y > < K e y > L i n k s \ & l t ; C o l u m n s \ S u m   o f   S c o r e & g t ; - & l t ; M e a s u r e s \ S c o r e & g t ; < / K e y > < / a : K e y > < a : V a l u e   i : t y p e = " M e a s u r e G r i d V i e w S t a t e I D i a g r a m L i n k " / > < / a : K e y V a l u e O f D i a g r a m O b j e c t K e y a n y T y p e z b w N T n L X > < a : K e y V a l u e O f D i a g r a m O b j e c t K e y a n y T y p e z b w N T n L X > < a : K e y > < K e y > L i n k s \ & l t ; C o l u m n s \ S u m   o f   S c o r e & g t ; - & l t ; M e a s u r e s \ S c o r e & g t ; \ C O L U M N < / K e y > < / a : K e y > < a : V a l u e   i : t y p e = " M e a s u r e G r i d V i e w S t a t e I D i a g r a m L i n k E n d p o i n t " / > < / a : K e y V a l u e O f D i a g r a m O b j e c t K e y a n y T y p e z b w N T n L X > < a : K e y V a l u e O f D i a g r a m O b j e c t K e y a n y T y p e z b w N T n L X > < a : K e y > < K e y > L i n k s \ & l t ; C o l u m n s \ S u m   o f   S c o r e & g t ; - & l t ; M e a s u r e s \ S c o r e & g t ; \ M E A S U R E 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 T a g s \ T a b l e s \ & l t ; T a b l e s \ T a b l e 1 & g t ; < / K e y > < / D i a g r a m O b j e c t K e y > < D i a g r a m O b j e c t K e y > < K e y > D y n a m i c   T a g s \ T a b l e s \ & l t ; T a b l e s \ S t r a t e g i e s & g t ; < / K e y > < / D i a g r a m O b j e c t K e y > < D i a g r a m O b j e c t K e y > < K e y > D y n a m i c   T a g s \ T a b l e s \ & l t ; T a b l e s \ S t r a t e g i e s     R e q u e s t & g t ; < / K e y > < / D i a g r a m O b j e c t K e y > < D i a g r a m O b j e c t K e y > < K e y > D y n a m i c   T a g s \ T a b l e s \ & l t ; T a b l e s \ S t r a t e g i e s   F i l t e r & g t ; < / K e y > < / D i a g r a m O b j e c t K e y > < D i a g r a m O b j e c t K e y > < K e y > T a b l e s \ T a b l e 1 < / K e y > < / D i a g r a m O b j e c t K e y > < D i a g r a m O b j e c t K e y > < K e y > T a b l e s \ T a b l e 1 \ C o l u m n s \ O r g a n i z a t i o n < / K e y > < / D i a g r a m O b j e c t K e y > < D i a g r a m O b j e c t K e y > < K e y > T a b l e s \ T a b l e 1 \ C o l u m n s \ R e q u e s t e d < / K e y > < / D i a g r a m O b j e c t K e y > < D i a g r a m O b j e c t K e y > < K e y > T a b l e s \ T a b l e 1 \ C o l u m n s \ S c o r e < / K e y > < / D i a g r a m O b j e c t K e y > < D i a g r a m O b j e c t K e y > < K e y > T a b l e s \ T a b l e 1 \ C o l u m n s \ F u n d i n g   A m o u n t < / K e y > < / D i a g r a m O b j e c t K e y > < D i a g r a m O b j e c t K e y > < K e y > T a b l e s \ T a b l e 1 \ C o l u m n s \ %   F u n d e d < / K e y > < / D i a g r a m O b j e c t K e y > < D i a g r a m O b j e c t K e y > < K e y > T a b l e s \ T a b l e 1 \ C o l u m n s \ #   R e c o m m e n d   F u n d i n g < / K e y > < / D i a g r a m O b j e c t K e y > < D i a g r a m O b j e c t K e y > < K e y > T a b l e s \ T a b l e 1 \ C o l u m n s \ #   S c o r e d < / K e y > < / D i a g r a m O b j e c t K e y > < D i a g r a m O b j e c t K e y > < K e y > T a b l e s \ T a b l e 1 \ C o l u m n s \ %   R e c o m m e n d < / K e y > < / D i a g r a m O b j e c t K e y > < D i a g r a m O b j e c t K e y > < K e y > T a b l e s \ T a b l e 1 \ C o l u m n s \ S l o t s < / K e y > < / D i a g r a m O b j e c t K e y > < D i a g r a m O b j e c t K e y > < K e y > T a b l e s \ T a b l e 1 \ C o l u m n s \ E x i s t i n g   S l o t s < / K e y > < / D i a g r a m O b j e c t K e y > < D i a g r a m O b j e c t K e y > < K e y > T a b l e s \ T a b l e 1 \ C o l u m n s \ N e w   S l o t s < / K e y > < / D i a g r a m O b j e c t K e y > < D i a g r a m O b j e c t K e y > < K e y > T a b l e s \ T a b l e 1 \ C o l u m n s \ O p e n   e x i s t i n g   s l o t s   d u e   t o   s t a f f i n g < / K e y > < / D i a g r a m O b j e c t K e y > < D i a g r a m O b j e c t K e y > < K e y > T a b l e s \ T a b l e 1 \ C o l u m n s \ #   R e c o m m e n d   m u l t i - y e a r   f u n d i n g < / K e y > < / D i a g r a m O b j e c t K e y > < D i a g r a m O b j e c t K e y > < K e y > T a b l e s \ T a b l e 1 \ C o l u m n s \ M u l t i - y e a r   R e q u e s t ? < / K e y > < / D i a g r a m O b j e c t K e y > < D i a g r a m O b j e c t K e y > < K e y > T a b l e s \ T a b l e 1 \ C o l u m n s \ M u l t i - y e a r   Y e a r   2 < / K e y > < / D i a g r a m O b j e c t K e y > < D i a g r a m O b j e c t K e y > < K e y > T a b l e s \ T a b l e 1 \ C o l u m n s \ M u l t i - y e a r   Y e a r   3 < / K e y > < / D i a g r a m O b j e c t K e y > < D i a g r a m O b j e c t K e y > < K e y > T a b l e s \ T a b l e 1 \ C o l u m n s \ Z i p   C o d e < / K e y > < / D i a g r a m O b j e c t K e y > < D i a g r a m O b j e c t K e y > < K e y > T a b l e s \ T a b l e 1 \ C o l u m n s \ U n s p e n t   F u n d s   F Y 2 0 < / K e y > < / D i a g r a m O b j e c t K e y > < D i a g r a m O b j e c t K e y > < K e y > T a b l e s \ T a b l e 1 \ C o l u m n s \ U n s p e n t   F u n d s   F Y 2 1 < / K e y > < / D i a g r a m O b j e c t K e y > < D i a g r a m O b j e c t K e y > < K e y > T a b l e s \ T a b l e 1 \ C o l u m n s \ U n s p e n t   F u n d s   F Y 2 2 < / K e y > < / D i a g r a m O b j e c t K e y > < D i a g r a m O b j e c t K e y > < K e y > T a b l e s \ T a b l e 1 \ C o l u m n s \ U n s p e n t   F u n d s   F Y 2 3 < / K e y > < / D i a g r a m O b j e c t K e y > < D i a g r a m O b j e c t K e y > < K e y > T a b l e s \ T a b l e 1 \ C o l u m n s \ S t r a t e g y < / K e y > < / D i a g r a m O b j e c t K e y > < D i a g r a m O b j e c t K e y > < K e y > T a b l e s \ T a b l e 1 \ C o l u m n s \ E x i s t i n g   S l o t s   ( W e i g h t e d ) < / K e y > < / D i a g r a m O b j e c t K e y > < D i a g r a m O b j e c t K e y > < K e y > T a b l e s \ T a b l e 1 \ C o l u m n s \ N e w   S l o t s   ( W e i g h t e d ) < / K e y > < / D i a g r a m O b j e c t K e y > < D i a g r a m O b j e c t K e y > < K e y > T a b l e s \ T a b l e 1 \ M e a s u r e s \ M a x   R e q u e s t e d < / K e y > < / D i a g r a m O b j e c t K e y > < D i a g r a m O b j e c t K e y > < K e y > T a b l e s \ T a b l e 1 \ M e a s u r e s \ M i n   R e q u e s t e d < / K e y > < / D i a g r a m O b j e c t K e y > < D i a g r a m O b j e c t K e y > < K e y > T a b l e s \ T a b l e 1 \ M e a s u r e s \ M e d i a n   R e q u e s t e d < / K e y > < / D i a g r a m O b j e c t K e y > < D i a g r a m O b j e c t K e y > < K e y > T a b l e s \ T a b l e 1 \ M e a s u r e s \ M e a n   R e q u e s t e d < / K e y > < / D i a g r a m O b j e c t K e y > < D i a g r a m O b j e c t K e y > < K e y > T a b l e s \ T a b l e 1 \ M e a s u r e s \ M a x   F u n d e d < / K e y > < / D i a g r a m O b j e c t K e y > < D i a g r a m O b j e c t K e y > < K e y > T a b l e s \ T a b l e 1 \ M e a s u r e s \ M i n   F u n d e d < / K e y > < / D i a g r a m O b j e c t K e y > < D i a g r a m O b j e c t K e y > < K e y > T a b l e s \ T a b l e 1 \ M e a s u r e s \ M e d i a n   F u n d e d < / K e y > < / D i a g r a m O b j e c t K e y > < D i a g r a m O b j e c t K e y > < K e y > T a b l e s \ T a b l e 1 \ M e a s u r e s \ M e a n   F u n d e d < / K e y > < / D i a g r a m O b j e c t K e y > < D i a g r a m O b j e c t K e y > < K e y > T a b l e s \ T a b l e 1 \ M e a s u r e s \ P r o j e c t s < / K e y > < / D i a g r a m O b j e c t K e y > < D i a g r a m O b j e c t K e y > < K e y > T a b l e s \ T a b l e 1 \ M e a s u r e s \ M u l t i - Y e a r   P r o j e c t s < / K e y > < / D i a g r a m O b j e c t K e y > < D i a g r a m O b j e c t K e y > < K e y > T a b l e s \ T a b l e 1 \ M e a s u r e s \ R e q u e s t e d   A m o u n t < / K e y > < / D i a g r a m O b j e c t K e y > < D i a g r a m O b j e c t K e y > < K e y > T a b l e s \ T a b l e 1 \ M e a s u r e s \ F u n d e d   A m o u n t < / K e y > < / D i a g r a m O b j e c t K e y > < D i a g r a m O b j e c t K e y > < K e y > T a b l e s \ T a b l e 1 \ M e a s u r e s \ F i r s t   Y e a r   F u n d s < / K e y > < / D i a g r a m O b j e c t K e y > < D i a g r a m O b j e c t K e y > < K e y > T a b l e s \ T a b l e 1 \ M e a s u r e s \ S e c o n d   Y e a r   F u n d s < / K e y > < / D i a g r a m O b j e c t K e y > < D i a g r a m O b j e c t K e y > < K e y > T a b l e s \ T a b l e 1 \ M e a s u r e s \ T h i r d   Y e a r   F u n d s < / K e y > < / D i a g r a m O b j e c t K e y > < D i a g r a m O b j e c t K e y > < K e y > T a b l e s \ T a b l e 1 \ M e a s u r e s \ 2 0 2 0   U n s p e n t < / K e y > < / D i a g r a m O b j e c t K e y > < D i a g r a m O b j e c t K e y > < K e y > T a b l e s \ T a b l e 1 \ M e a s u r e s \ 2 0 2 1   U n s p e n t < / K e y > < / D i a g r a m O b j e c t K e y > < D i a g r a m O b j e c t K e y > < K e y > T a b l e s \ T a b l e 1 \ M e a s u r e s \ 2 0 2 2   U n s p e n t < / K e y > < / D i a g r a m O b j e c t K e y > < D i a g r a m O b j e c t K e y > < K e y > T a b l e s \ T a b l e 1 \ M e a s u r e s \ 2 0 2 3   U n p s e n t < / K e y > < / D i a g r a m O b j e c t K e y > < D i a g r a m O b j e c t K e y > < K e y > T a b l e s \ T a b l e 1 \ M e a s u r e s \ A d d i t i o n a l   E x i s t i n g   S l o t s   F u n d e d < / K e y > < / D i a g r a m O b j e c t K e y > < D i a g r a m O b j e c t K e y > < K e y > T a b l e s \ T a b l e 1 \ M e a s u r e s \ N e w   S l o t s   F u n d e d < / K e y > < / D i a g r a m O b j e c t K e y > < D i a g r a m O b j e c t K e y > < K e y > T a b l e s \ T a b l e 1 \ M e a s u r e s \ W e i g h t e d   A d d i t i o n a l   E x i s t i n g   S l o t s < / K e y > < / D i a g r a m O b j e c t K e y > < D i a g r a m O b j e c t K e y > < K e y > T a b l e s \ T a b l e 1 \ M e a s u r e s \ W e i g h t e d   N e w   S l o t s < / K e y > < / D i a g r a m O b j e c t K e y > < D i a g r a m O b j e c t K e y > < K e y > T a b l e s \ T a b l e 1 \ M e a s u r e s \ M a x   S c o r e < / K e y > < / D i a g r a m O b j e c t K e y > < D i a g r a m O b j e c t K e y > < K e y > T a b l e s \ T a b l e 1 \ M e a s u r e s \ M i n   S c o r e < / K e y > < / D i a g r a m O b j e c t K e y > < D i a g r a m O b j e c t K e y > < K e y > T a b l e s \ T a b l e 1 \ M e a s u r e s \ M e d i a n   S c o r e < / K e y > < / D i a g r a m O b j e c t K e y > < D i a g r a m O b j e c t K e y > < K e y > T a b l e s \ T a b l e 1 \ M e a s u r e s \ M e a n   S c o r e < / K e y > < / D i a g r a m O b j e c t K e y > < D i a g r a m O b j e c t K e y > < K e y > T a b l e s \ T a b l e 1 \ M e a s u r e s \ P r o j e c t s   F u n d e d < / K e y > < / D i a g r a m O b j e c t K e y > < D i a g r a m O b j e c t K e y > < K e y > T a b l e s \ T a b l e 1 \ M e a s u r e s \ M u l t i - Y e a r   P r o j e c t s   F u n d e d < / K e y > < / D i a g r a m O b j e c t K e y > < D i a g r a m O b j e c t K e y > < K e y > T a b l e s \ T a b l e 1 \ M e a s u r e s \ S u m   o f   S c o r e < / K e y > < / D i a g r a m O b j e c t K e y > < D i a g r a m O b j e c t K e y > < K e y > T a b l e s \ T a b l e 1 \ S u m   o f   S c o r e \ A d d i t i o n a l   I n f o \ I m p l i c i t   M e a s u r e < / K e y > < / D i a g r a m O b j e c t K e y > < D i a g r a m O b j e c t K e y > < K e y > T a b l e s \ S t r a t e g i e s < / K e y > < / D i a g r a m O b j e c t K e y > < D i a g r a m O b j e c t K e y > < K e y > T a b l e s \ S t r a t e g i e s \ C o l u m n s \ R e q u e s t e d < / K e y > < / D i a g r a m O b j e c t K e y > < D i a g r a m O b j e c t K e y > < K e y > T a b l e s \ S t r a t e g i e s \ C o l u m n s \ F u n d i n g   A m o u n t < / K e y > < / D i a g r a m O b j e c t K e y > < D i a g r a m O b j e c t K e y > < K e y > T a b l e s \ S t r a t e g i e s \ C o l u m n s \ M u l t i - y e a r   Y e a r   2 < / K e y > < / D i a g r a m O b j e c t K e y > < D i a g r a m O b j e c t K e y > < K e y > T a b l e s \ S t r a t e g i e s \ C o l u m n s \ M u l t i - y e a r   Y e a r   3 < / K e y > < / D i a g r a m O b j e c t K e y > < D i a g r a m O b j e c t K e y > < K e y > T a b l e s \ S t r a t e g i e s \ C o l u m n s \ V a l u e < / K e y > < / D i a g r a m O b j e c t K e y > < D i a g r a m O b j e c t K e y > < K e y > T a b l e s \ S t r a t e g i e s \ M e a s u r e s \ R e q u e s t < / K e y > < / D i a g r a m O b j e c t K e y > < D i a g r a m O b j e c t K e y > < K e y > T a b l e s \ S t r a t e g i e s \ M e a s u r e s \ F i r s t   Y e a r   F u n d i n g < / K e y > < / D i a g r a m O b j e c t K e y > < D i a g r a m O b j e c t K e y > < K e y > T a b l e s \ S t r a t e g i e s \ M e a s u r e s \ S e c o n d   Y e a r   F u n d i n g < / K e y > < / D i a g r a m O b j e c t K e y > < D i a g r a m O b j e c t K e y > < K e y > T a b l e s \ S t r a t e g i e s \ M e a s u r e s \ T h i r d   Y e a r   F u n d i n g < / K e y > < / D i a g r a m O b j e c t K e y > < D i a g r a m O b j e c t K e y > < K e y > T a b l e s \ S t r a t e g i e s     R e q u e s t < / K e y > < / D i a g r a m O b j e c t K e y > < D i a g r a m O b j e c t K e y > < K e y > T a b l e s \ S t r a t e g i e s     R e q u e s t \ C o l u m n s \ R e q u e s t e d < / K e y > < / D i a g r a m O b j e c t K e y > < D i a g r a m O b j e c t K e y > < K e y > T a b l e s \ S t r a t e g i e s     R e q u e s t \ C o l u m n s \ V a l u e < / K e y > < / D i a g r a m O b j e c t K e y > < D i a g r a m O b j e c t K e y > < K e y > T a b l e s \ S t r a t e g i e s     R e q u e s t \ M e a s u r e s \ S u m   o f   R e q u e s t e d < / K e y > < / D i a g r a m O b j e c t K e y > < D i a g r a m O b j e c t K e y > < K e y > T a b l e s \ S t r a t e g i e s     R e q u e s t \ S u m   o f   R e q u e s t e d \ A d d i t i o n a l   I n f o \ I m p l i c i t   M e a s u r e < / K e y > < / D i a g r a m O b j e c t K e y > < D i a g r a m O b j e c t K e y > < K e y > T a b l e s \ S t r a t e g i e s   F i l t e r < / K e y > < / D i a g r a m O b j e c t K e y > < D i a g r a m O b j e c t K e y > < K e y > T a b l e s \ S t r a t e g i e s   F i l t e r \ C o l u m n s \ V a l u e < / K e y > < / D i a g r a m O b j e c t K e y > < / A l l K e y s > < S e l e c t e d K e y s > < D i a g r a m O b j e c t K e y > < K e y > T a b l e s \ T a b l e 1 < / 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 T a g s \ T a b l e s \ & l t ; T a b l e s \ T a b l e 1 & g t ; < / K e y > < / a : K e y > < a : V a l u e   i : t y p e = " D i a g r a m D i s p l a y T a g V i e w S t a t e " > < I s N o t F i l t e r e d O u t > t r u e < / I s N o t F i l t e r e d O u t > < / a : V a l u e > < / a : K e y V a l u e O f D i a g r a m O b j e c t K e y a n y T y p e z b w N T n L X > < a : K e y V a l u e O f D i a g r a m O b j e c t K e y a n y T y p e z b w N T n L X > < a : K e y > < K e y > D y n a m i c   T a g s \ T a b l e s \ & l t ; T a b l e s \ S t r a t e g i e s & g t ; < / K e y > < / a : K e y > < a : V a l u e   i : t y p e = " D i a g r a m D i s p l a y T a g V i e w S t a t e " > < I s N o t F i l t e r e d O u t > t r u e < / I s N o t F i l t e r e d O u t > < / a : V a l u e > < / a : K e y V a l u e O f D i a g r a m O b j e c t K e y a n y T y p e z b w N T n L X > < a : K e y V a l u e O f D i a g r a m O b j e c t K e y a n y T y p e z b w N T n L X > < a : K e y > < K e y > D y n a m i c   T a g s \ T a b l e s \ & l t ; T a b l e s \ S t r a t e g i e s     R e q u e s t & g t ; < / K e y > < / a : K e y > < a : V a l u e   i : t y p e = " D i a g r a m D i s p l a y T a g V i e w S t a t e " > < I s N o t F i l t e r e d O u t > t r u e < / I s N o t F i l t e r e d O u t > < / a : V a l u e > < / a : K e y V a l u e O f D i a g r a m O b j e c t K e y a n y T y p e z b w N T n L X > < a : K e y V a l u e O f D i a g r a m O b j e c t K e y a n y T y p e z b w N T n L X > < a : K e y > < K e y > D y n a m i c   T a g s \ T a b l e s \ & l t ; T a b l e s \ S t r a t e g i e s   F i l t e r & g t ; < / K e y > < / a : K e y > < a : V a l u e   i : t y p e = " D i a g r a m D i s p l a y T a g V i e w S t a t e " > < I s N o t F i l t e r e d O u t > t r u e < / I s N o t F i l t e r e d O u t > < / a : V a l u e > < / a : K e y V a l u e O f D i a g r a m O b j e c t K e y a n y T y p e z b w N T n L X > < a : K e y V a l u e O f D i a g r a m O b j e c t K e y a n y T y p e z b w N T n L X > < a : K e y > < K e y > T a b l e s \ T a b l e 1 < / K e y > < / a : K e y > < a : V a l u e   i : t y p e = " D i a g r a m D i s p l a y N o d e V i e w S t a t e " > < H e i g h t > 1 5 0 < / H e i g h t > < I s E x p a n d e d > t r u e < / I s E x p a n d e d > < I s F o c u s e d > t r u e < / I s F o c u s e d > < L a y e d O u t > t r u e < / L a y e d O u t > < L e f t > 6 0 3 . 3 3 3 3 3 3 3 3 3 3 3 3 2 6 < / L e f t > < T a b I n d e x > 3 < / T a b I n d e x > < T o p > 3 5 6 < / T o p > < W i d t h > 2 0 0 < / W i d t h > < / a : V a l u e > < / a : K e y V a l u e O f D i a g r a m O b j e c t K e y a n y T y p e z b w N T n L X > < a : K e y V a l u e O f D i a g r a m O b j e c t K e y a n y T y p e z b w N T n L X > < a : K e y > < K e y > T a b l e s \ T a b l e 1 \ C o l u m n s \ O r g a n i z a t i o n < / K e y > < / a : K e y > < a : V a l u e   i : t y p e = " D i a g r a m D i s p l a y N o d e V i e w S t a t e " > < H e i g h t > 1 5 0 < / H e i g h t > < I s E x p a n d e d > t r u e < / I s E x p a n d e d > < W i d t h > 2 0 0 < / W i d t h > < / a : V a l u e > < / a : K e y V a l u e O f D i a g r a m O b j e c t K e y a n y T y p e z b w N T n L X > < a : K e y V a l u e O f D i a g r a m O b j e c t K e y a n y T y p e z b w N T n L X > < a : K e y > < K e y > T a b l e s \ T a b l e 1 \ C o l u m n s \ R e q u e s t e d < / K e y > < / a : K e y > < a : V a l u e   i : t y p e = " D i a g r a m D i s p l a y N o d e V i e w S t a t e " > < H e i g h t > 1 5 0 < / H e i g h t > < I s E x p a n d e d > t r u e < / I s E x p a n d e d > < W i d t h > 2 0 0 < / W i d t h > < / a : V a l u e > < / a : K e y V a l u e O f D i a g r a m O b j e c t K e y a n y T y p e z b w N T n L X > < a : K e y V a l u e O f D i a g r a m O b j e c t K e y a n y T y p e z b w N T n L X > < a : K e y > < K e y > T a b l e s \ T a b l e 1 \ C o l u m n s \ S c o r e < / K e y > < / a : K e y > < a : V a l u e   i : t y p e = " D i a g r a m D i s p l a y N o d e V i e w S t a t e " > < H e i g h t > 1 5 0 < / H e i g h t > < I s E x p a n d e d > t r u e < / I s E x p a n d e d > < W i d t h > 2 0 0 < / W i d t h > < / a : V a l u e > < / a : K e y V a l u e O f D i a g r a m O b j e c t K e y a n y T y p e z b w N T n L X > < a : K e y V a l u e O f D i a g r a m O b j e c t K e y a n y T y p e z b w N T n L X > < a : K e y > < K e y > T a b l e s \ T a b l e 1 \ C o l u m n s \ F u n d i n g   A m o u n t < / K e y > < / a : K e y > < a : V a l u e   i : t y p e = " D i a g r a m D i s p l a y N o d e V i e w S t a t e " > < H e i g h t > 1 5 0 < / H e i g h t > < I s E x p a n d e d > t r u e < / I s E x p a n d e d > < W i d t h > 2 0 0 < / W i d t h > < / a : V a l u e > < / a : K e y V a l u e O f D i a g r a m O b j e c t K e y a n y T y p e z b w N T n L X > < a : K e y V a l u e O f D i a g r a m O b j e c t K e y a n y T y p e z b w N T n L X > < a : K e y > < K e y > T a b l e s \ T a b l e 1 \ C o l u m n s \ %   F u n d e d < / K e y > < / a : K e y > < a : V a l u e   i : t y p e = " D i a g r a m D i s p l a y N o d e V i e w S t a t e " > < H e i g h t > 1 5 0 < / H e i g h t > < I s E x p a n d e d > t r u e < / I s E x p a n d e d > < W i d t h > 2 0 0 < / W i d t h > < / a : V a l u e > < / a : K e y V a l u e O f D i a g r a m O b j e c t K e y a n y T y p e z b w N T n L X > < a : K e y V a l u e O f D i a g r a m O b j e c t K e y a n y T y p e z b w N T n L X > < a : K e y > < K e y > T a b l e s \ T a b l e 1 \ C o l u m n s \ #   R e c o m m e n d   F u n d i n g < / K e y > < / a : K e y > < a : V a l u e   i : t y p e = " D i a g r a m D i s p l a y N o d e V i e w S t a t e " > < H e i g h t > 1 5 0 < / H e i g h t > < I s E x p a n d e d > t r u e < / I s E x p a n d e d > < W i d t h > 2 0 0 < / W i d t h > < / a : V a l u e > < / a : K e y V a l u e O f D i a g r a m O b j e c t K e y a n y T y p e z b w N T n L X > < a : K e y V a l u e O f D i a g r a m O b j e c t K e y a n y T y p e z b w N T n L X > < a : K e y > < K e y > T a b l e s \ T a b l e 1 \ C o l u m n s \ #   S c o r e d < / K e y > < / a : K e y > < a : V a l u e   i : t y p e = " D i a g r a m D i s p l a y N o d e V i e w S t a t e " > < H e i g h t > 1 5 0 < / H e i g h t > < I s E x p a n d e d > t r u e < / I s E x p a n d e d > < W i d t h > 2 0 0 < / W i d t h > < / a : V a l u e > < / a : K e y V a l u e O f D i a g r a m O b j e c t K e y a n y T y p e z b w N T n L X > < a : K e y V a l u e O f D i a g r a m O b j e c t K e y a n y T y p e z b w N T n L X > < a : K e y > < K e y > T a b l e s \ T a b l e 1 \ C o l u m n s \ %   R e c o m m e n d < / K e y > < / a : K e y > < a : V a l u e   i : t y p e = " D i a g r a m D i s p l a y N o d e V i e w S t a t e " > < H e i g h t > 1 5 0 < / H e i g h t > < I s E x p a n d e d > t r u e < / I s E x p a n d e d > < W i d t h > 2 0 0 < / W i d t h > < / a : V a l u e > < / a : K e y V a l u e O f D i a g r a m O b j e c t K e y a n y T y p e z b w N T n L X > < a : K e y V a l u e O f D i a g r a m O b j e c t K e y a n y T y p e z b w N T n L X > < a : K e y > < K e y > T a b l e s \ T a b l e 1 \ C o l u m n s \ S l o t s < / K e y > < / a : K e y > < a : V a l u e   i : t y p e = " D i a g r a m D i s p l a y N o d e V i e w S t a t e " > < H e i g h t > 1 5 0 < / H e i g h t > < I s E x p a n d e d > t r u e < / I s E x p a n d e d > < W i d t h > 2 0 0 < / W i d t h > < / a : V a l u e > < / a : K e y V a l u e O f D i a g r a m O b j e c t K e y a n y T y p e z b w N T n L X > < a : K e y V a l u e O f D i a g r a m O b j e c t K e y a n y T y p e z b w N T n L X > < a : K e y > < K e y > T a b l e s \ T a b l e 1 \ C o l u m n s \ E x i s t i n g   S l o t s < / K e y > < / a : K e y > < a : V a l u e   i : t y p e = " D i a g r a m D i s p l a y N o d e V i e w S t a t e " > < H e i g h t > 1 5 0 < / H e i g h t > < I s E x p a n d e d > t r u e < / I s E x p a n d e d > < W i d t h > 2 0 0 < / W i d t h > < / a : V a l u e > < / a : K e y V a l u e O f D i a g r a m O b j e c t K e y a n y T y p e z b w N T n L X > < a : K e y V a l u e O f D i a g r a m O b j e c t K e y a n y T y p e z b w N T n L X > < a : K e y > < K e y > T a b l e s \ T a b l e 1 \ C o l u m n s \ N e w   S l o t s < / K e y > < / a : K e y > < a : V a l u e   i : t y p e = " D i a g r a m D i s p l a y N o d e V i e w S t a t e " > < H e i g h t > 1 5 0 < / H e i g h t > < I s E x p a n d e d > t r u e < / I s E x p a n d e d > < W i d t h > 2 0 0 < / W i d t h > < / a : V a l u e > < / a : K e y V a l u e O f D i a g r a m O b j e c t K e y a n y T y p e z b w N T n L X > < a : K e y V a l u e O f D i a g r a m O b j e c t K e y a n y T y p e z b w N T n L X > < a : K e y > < K e y > T a b l e s \ T a b l e 1 \ C o l u m n s \ O p e n   e x i s t i n g   s l o t s   d u e   t o   s t a f f i n g < / K e y > < / a : K e y > < a : V a l u e   i : t y p e = " D i a g r a m D i s p l a y N o d e V i e w S t a t e " > < H e i g h t > 1 5 0 < / H e i g h t > < I s E x p a n d e d > t r u e < / I s E x p a n d e d > < W i d t h > 2 0 0 < / W i d t h > < / a : V a l u e > < / a : K e y V a l u e O f D i a g r a m O b j e c t K e y a n y T y p e z b w N T n L X > < a : K e y V a l u e O f D i a g r a m O b j e c t K e y a n y T y p e z b w N T n L X > < a : K e y > < K e y > T a b l e s \ T a b l e 1 \ C o l u m n s \ #   R e c o m m e n d   m u l t i - y e a r   f u n d i n g < / K e y > < / a : K e y > < a : V a l u e   i : t y p e = " D i a g r a m D i s p l a y N o d e V i e w S t a t e " > < H e i g h t > 1 5 0 < / H e i g h t > < I s E x p a n d e d > t r u e < / I s E x p a n d e d > < W i d t h > 2 0 0 < / W i d t h > < / a : V a l u e > < / a : K e y V a l u e O f D i a g r a m O b j e c t K e y a n y T y p e z b w N T n L X > < a : K e y V a l u e O f D i a g r a m O b j e c t K e y a n y T y p e z b w N T n L X > < a : K e y > < K e y > T a b l e s \ T a b l e 1 \ C o l u m n s \ M u l t i - y e a r   R e q u e s t ? < / K e y > < / a : K e y > < a : V a l u e   i : t y p e = " D i a g r a m D i s p l a y N o d e V i e w S t a t e " > < H e i g h t > 1 5 0 < / H e i g h t > < I s E x p a n d e d > t r u e < / I s E x p a n d e d > < W i d t h > 2 0 0 < / W i d t h > < / a : V a l u e > < / a : K e y V a l u e O f D i a g r a m O b j e c t K e y a n y T y p e z b w N T n L X > < a : K e y V a l u e O f D i a g r a m O b j e c t K e y a n y T y p e z b w N T n L X > < a : K e y > < K e y > T a b l e s \ T a b l e 1 \ C o l u m n s \ M u l t i - y e a r   Y e a r   2 < / K e y > < / a : K e y > < a : V a l u e   i : t y p e = " D i a g r a m D i s p l a y N o d e V i e w S t a t e " > < H e i g h t > 1 5 0 < / H e i g h t > < I s E x p a n d e d > t r u e < / I s E x p a n d e d > < W i d t h > 2 0 0 < / W i d t h > < / a : V a l u e > < / a : K e y V a l u e O f D i a g r a m O b j e c t K e y a n y T y p e z b w N T n L X > < a : K e y V a l u e O f D i a g r a m O b j e c t K e y a n y T y p e z b w N T n L X > < a : K e y > < K e y > T a b l e s \ T a b l e 1 \ C o l u m n s \ M u l t i - y e a r   Y e a r   3 < / K e y > < / a : K e y > < a : V a l u e   i : t y p e = " D i a g r a m D i s p l a y N o d e V i e w S t a t e " > < H e i g h t > 1 5 0 < / H e i g h t > < I s E x p a n d e d > t r u e < / I s E x p a n d e d > < W i d t h > 2 0 0 < / W i d t h > < / a : V a l u e > < / a : K e y V a l u e O f D i a g r a m O b j e c t K e y a n y T y p e z b w N T n L X > < a : K e y V a l u e O f D i a g r a m O b j e c t K e y a n y T y p e z b w N T n L X > < a : K e y > < K e y > T a b l e s \ T a b l e 1 \ C o l u m n s \ Z i p   C o d e < / K e y > < / a : K e y > < a : V a l u e   i : t y p e = " D i a g r a m D i s p l a y N o d e V i e w S t a t e " > < H e i g h t > 1 5 0 < / H e i g h t > < I s E x p a n d e d > t r u e < / I s E x p a n d e d > < W i d t h > 2 0 0 < / W i d t h > < / a : V a l u e > < / a : K e y V a l u e O f D i a g r a m O b j e c t K e y a n y T y p e z b w N T n L X > < a : K e y V a l u e O f D i a g r a m O b j e c t K e y a n y T y p e z b w N T n L X > < a : K e y > < K e y > T a b l e s \ T a b l e 1 \ C o l u m n s \ U n s p e n t   F u n d s   F Y 2 0 < / K e y > < / a : K e y > < a : V a l u e   i : t y p e = " D i a g r a m D i s p l a y N o d e V i e w S t a t e " > < H e i g h t > 1 5 0 < / H e i g h t > < I s E x p a n d e d > t r u e < / I s E x p a n d e d > < W i d t h > 2 0 0 < / W i d t h > < / a : V a l u e > < / a : K e y V a l u e O f D i a g r a m O b j e c t K e y a n y T y p e z b w N T n L X > < a : K e y V a l u e O f D i a g r a m O b j e c t K e y a n y T y p e z b w N T n L X > < a : K e y > < K e y > T a b l e s \ T a b l e 1 \ C o l u m n s \ U n s p e n t   F u n d s   F Y 2 1 < / K e y > < / a : K e y > < a : V a l u e   i : t y p e = " D i a g r a m D i s p l a y N o d e V i e w S t a t e " > < H e i g h t > 1 5 0 < / H e i g h t > < I s E x p a n d e d > t r u e < / I s E x p a n d e d > < W i d t h > 2 0 0 < / W i d t h > < / a : V a l u e > < / a : K e y V a l u e O f D i a g r a m O b j e c t K e y a n y T y p e z b w N T n L X > < a : K e y V a l u e O f D i a g r a m O b j e c t K e y a n y T y p e z b w N T n L X > < a : K e y > < K e y > T a b l e s \ T a b l e 1 \ C o l u m n s \ U n s p e n t   F u n d s   F Y 2 2 < / K e y > < / a : K e y > < a : V a l u e   i : t y p e = " D i a g r a m D i s p l a y N o d e V i e w S t a t e " > < H e i g h t > 1 5 0 < / H e i g h t > < I s E x p a n d e d > t r u e < / I s E x p a n d e d > < W i d t h > 2 0 0 < / W i d t h > < / a : V a l u e > < / a : K e y V a l u e O f D i a g r a m O b j e c t K e y a n y T y p e z b w N T n L X > < a : K e y V a l u e O f D i a g r a m O b j e c t K e y a n y T y p e z b w N T n L X > < a : K e y > < K e y > T a b l e s \ T a b l e 1 \ C o l u m n s \ U n s p e n t   F u n d s   F Y 2 3 < / K e y > < / a : K e y > < a : V a l u e   i : t y p e = " D i a g r a m D i s p l a y N o d e V i e w S t a t e " > < H e i g h t > 1 5 0 < / H e i g h t > < I s E x p a n d e d > t r u e < / I s E x p a n d e d > < W i d t h > 2 0 0 < / W i d t h > < / a : V a l u e > < / a : K e y V a l u e O f D i a g r a m O b j e c t K e y a n y T y p e z b w N T n L X > < a : K e y V a l u e O f D i a g r a m O b j e c t K e y a n y T y p e z b w N T n L X > < a : K e y > < K e y > T a b l e s \ T a b l e 1 \ C o l u m n s \ S t r a t e g y < / K e y > < / a : K e y > < a : V a l u e   i : t y p e = " D i a g r a m D i s p l a y N o d e V i e w S t a t e " > < H e i g h t > 1 5 0 < / H e i g h t > < I s E x p a n d e d > t r u e < / I s E x p a n d e d > < W i d t h > 2 0 0 < / W i d t h > < / a : V a l u e > < / a : K e y V a l u e O f D i a g r a m O b j e c t K e y a n y T y p e z b w N T n L X > < a : K e y V a l u e O f D i a g r a m O b j e c t K e y a n y T y p e z b w N T n L X > < a : K e y > < K e y > T a b l e s \ T a b l e 1 \ C o l u m n s \ E x i s t i n g   S l o t s   ( W e i g h t e d ) < / K e y > < / a : K e y > < a : V a l u e   i : t y p e = " D i a g r a m D i s p l a y N o d e V i e w S t a t e " > < H e i g h t > 1 5 0 < / H e i g h t > < I s E x p a n d e d > t r u e < / I s E x p a n d e d > < W i d t h > 2 0 0 < / W i d t h > < / a : V a l u e > < / a : K e y V a l u e O f D i a g r a m O b j e c t K e y a n y T y p e z b w N T n L X > < a : K e y V a l u e O f D i a g r a m O b j e c t K e y a n y T y p e z b w N T n L X > < a : K e y > < K e y > T a b l e s \ T a b l e 1 \ C o l u m n s \ N e w   S l o t s   ( W e i g h t e d ) < / K e y > < / a : K e y > < a : V a l u e   i : t y p e = " D i a g r a m D i s p l a y N o d e V i e w S t a t e " > < H e i g h t > 1 5 0 < / H e i g h t > < I s E x p a n d e d > t r u e < / I s E x p a n d e d > < W i d t h > 2 0 0 < / W i d t h > < / a : V a l u e > < / a : K e y V a l u e O f D i a g r a m O b j e c t K e y a n y T y p e z b w N T n L X > < a : K e y V a l u e O f D i a g r a m O b j e c t K e y a n y T y p e z b w N T n L X > < a : K e y > < K e y > T a b l e s \ T a b l e 1 \ M e a s u r e s \ M a x   R e q u e s t e d < / K e y > < / a : K e y > < a : V a l u e   i : t y p e = " D i a g r a m D i s p l a y N o d e V i e w S t a t e " > < H e i g h t > 1 5 0 < / H e i g h t > < I s E x p a n d e d > t r u e < / I s E x p a n d e d > < W i d t h > 2 0 0 < / W i d t h > < / a : V a l u e > < / a : K e y V a l u e O f D i a g r a m O b j e c t K e y a n y T y p e z b w N T n L X > < a : K e y V a l u e O f D i a g r a m O b j e c t K e y a n y T y p e z b w N T n L X > < a : K e y > < K e y > T a b l e s \ T a b l e 1 \ M e a s u r e s \ M i n   R e q u e s t e d < / K e y > < / a : K e y > < a : V a l u e   i : t y p e = " D i a g r a m D i s p l a y N o d e V i e w S t a t e " > < H e i g h t > 1 5 0 < / H e i g h t > < I s E x p a n d e d > t r u e < / I s E x p a n d e d > < W i d t h > 2 0 0 < / W i d t h > < / a : V a l u e > < / a : K e y V a l u e O f D i a g r a m O b j e c t K e y a n y T y p e z b w N T n L X > < a : K e y V a l u e O f D i a g r a m O b j e c t K e y a n y T y p e z b w N T n L X > < a : K e y > < K e y > T a b l e s \ T a b l e 1 \ M e a s u r e s \ M e d i a n   R e q u e s t e d < / K e y > < / a : K e y > < a : V a l u e   i : t y p e = " D i a g r a m D i s p l a y N o d e V i e w S t a t e " > < H e i g h t > 1 5 0 < / H e i g h t > < I s E x p a n d e d > t r u e < / I s E x p a n d e d > < W i d t h > 2 0 0 < / W i d t h > < / a : V a l u e > < / a : K e y V a l u e O f D i a g r a m O b j e c t K e y a n y T y p e z b w N T n L X > < a : K e y V a l u e O f D i a g r a m O b j e c t K e y a n y T y p e z b w N T n L X > < a : K e y > < K e y > T a b l e s \ T a b l e 1 \ M e a s u r e s \ M e a n   R e q u e s t e d < / K e y > < / a : K e y > < a : V a l u e   i : t y p e = " D i a g r a m D i s p l a y N o d e V i e w S t a t e " > < H e i g h t > 1 5 0 < / H e i g h t > < I s E x p a n d e d > t r u e < / I s E x p a n d e d > < W i d t h > 2 0 0 < / W i d t h > < / a : V a l u e > < / a : K e y V a l u e O f D i a g r a m O b j e c t K e y a n y T y p e z b w N T n L X > < a : K e y V a l u e O f D i a g r a m O b j e c t K e y a n y T y p e z b w N T n L X > < a : K e y > < K e y > T a b l e s \ T a b l e 1 \ M e a s u r e s \ M a x   F u n d e d < / K e y > < / a : K e y > < a : V a l u e   i : t y p e = " D i a g r a m D i s p l a y N o d e V i e w S t a t e " > < H e i g h t > 1 5 0 < / H e i g h t > < I s E x p a n d e d > t r u e < / I s E x p a n d e d > < W i d t h > 2 0 0 < / W i d t h > < / a : V a l u e > < / a : K e y V a l u e O f D i a g r a m O b j e c t K e y a n y T y p e z b w N T n L X > < a : K e y V a l u e O f D i a g r a m O b j e c t K e y a n y T y p e z b w N T n L X > < a : K e y > < K e y > T a b l e s \ T a b l e 1 \ M e a s u r e s \ M i n   F u n d e d < / K e y > < / a : K e y > < a : V a l u e   i : t y p e = " D i a g r a m D i s p l a y N o d e V i e w S t a t e " > < H e i g h t > 1 5 0 < / H e i g h t > < I s E x p a n d e d > t r u e < / I s E x p a n d e d > < W i d t h > 2 0 0 < / W i d t h > < / a : V a l u e > < / a : K e y V a l u e O f D i a g r a m O b j e c t K e y a n y T y p e z b w N T n L X > < a : K e y V a l u e O f D i a g r a m O b j e c t K e y a n y T y p e z b w N T n L X > < a : K e y > < K e y > T a b l e s \ T a b l e 1 \ M e a s u r e s \ M e d i a n   F u n d e d < / K e y > < / a : K e y > < a : V a l u e   i : t y p e = " D i a g r a m D i s p l a y N o d e V i e w S t a t e " > < H e i g h t > 1 5 0 < / H e i g h t > < I s E x p a n d e d > t r u e < / I s E x p a n d e d > < W i d t h > 2 0 0 < / W i d t h > < / a : V a l u e > < / a : K e y V a l u e O f D i a g r a m O b j e c t K e y a n y T y p e z b w N T n L X > < a : K e y V a l u e O f D i a g r a m O b j e c t K e y a n y T y p e z b w N T n L X > < a : K e y > < K e y > T a b l e s \ T a b l e 1 \ M e a s u r e s \ M e a n   F u n d e d < / K e y > < / a : K e y > < a : V a l u e   i : t y p e = " D i a g r a m D i s p l a y N o d e V i e w S t a t e " > < H e i g h t > 1 5 0 < / H e i g h t > < I s E x p a n d e d > t r u e < / I s E x p a n d e d > < W i d t h > 2 0 0 < / W i d t h > < / a : V a l u e > < / a : K e y V a l u e O f D i a g r a m O b j e c t K e y a n y T y p e z b w N T n L X > < a : K e y V a l u e O f D i a g r a m O b j e c t K e y a n y T y p e z b w N T n L X > < a : K e y > < K e y > T a b l e s \ T a b l e 1 \ M e a s u r e s \ P r o j e c t s < / K e y > < / a : K e y > < a : V a l u e   i : t y p e = " D i a g r a m D i s p l a y N o d e V i e w S t a t e " > < H e i g h t > 1 5 0 < / H e i g h t > < I s E x p a n d e d > t r u e < / I s E x p a n d e d > < W i d t h > 2 0 0 < / W i d t h > < / a : V a l u e > < / a : K e y V a l u e O f D i a g r a m O b j e c t K e y a n y T y p e z b w N T n L X > < a : K e y V a l u e O f D i a g r a m O b j e c t K e y a n y T y p e z b w N T n L X > < a : K e y > < K e y > T a b l e s \ T a b l e 1 \ M e a s u r e s \ M u l t i - Y e a r   P r o j e c t s < / K e y > < / a : K e y > < a : V a l u e   i : t y p e = " D i a g r a m D i s p l a y N o d e V i e w S t a t e " > < H e i g h t > 1 5 0 < / H e i g h t > < I s E x p a n d e d > t r u e < / I s E x p a n d e d > < W i d t h > 2 0 0 < / W i d t h > < / a : V a l u e > < / a : K e y V a l u e O f D i a g r a m O b j e c t K e y a n y T y p e z b w N T n L X > < a : K e y V a l u e O f D i a g r a m O b j e c t K e y a n y T y p e z b w N T n L X > < a : K e y > < K e y > T a b l e s \ T a b l e 1 \ M e a s u r e s \ R e q u e s t e d   A m o u n t < / K e y > < / a : K e y > < a : V a l u e   i : t y p e = " D i a g r a m D i s p l a y N o d e V i e w S t a t e " > < H e i g h t > 1 5 0 < / H e i g h t > < I s E x p a n d e d > t r u e < / I s E x p a n d e d > < W i d t h > 2 0 0 < / W i d t h > < / a : V a l u e > < / a : K e y V a l u e O f D i a g r a m O b j e c t K e y a n y T y p e z b w N T n L X > < a : K e y V a l u e O f D i a g r a m O b j e c t K e y a n y T y p e z b w N T n L X > < a : K e y > < K e y > T a b l e s \ T a b l e 1 \ M e a s u r e s \ F u n d e d   A m o u n t < / K e y > < / a : K e y > < a : V a l u e   i : t y p e = " D i a g r a m D i s p l a y N o d e V i e w S t a t e " > < H e i g h t > 1 5 0 < / H e i g h t > < I s E x p a n d e d > t r u e < / I s E x p a n d e d > < W i d t h > 2 0 0 < / W i d t h > < / a : V a l u e > < / a : K e y V a l u e O f D i a g r a m O b j e c t K e y a n y T y p e z b w N T n L X > < a : K e y V a l u e O f D i a g r a m O b j e c t K e y a n y T y p e z b w N T n L X > < a : K e y > < K e y > T a b l e s \ T a b l e 1 \ M e a s u r e s \ F i r s t   Y e a r   F u n d s < / K e y > < / a : K e y > < a : V a l u e   i : t y p e = " D i a g r a m D i s p l a y N o d e V i e w S t a t e " > < H e i g h t > 1 5 0 < / H e i g h t > < I s E x p a n d e d > t r u e < / I s E x p a n d e d > < W i d t h > 2 0 0 < / W i d t h > < / a : V a l u e > < / a : K e y V a l u e O f D i a g r a m O b j e c t K e y a n y T y p e z b w N T n L X > < a : K e y V a l u e O f D i a g r a m O b j e c t K e y a n y T y p e z b w N T n L X > < a : K e y > < K e y > T a b l e s \ T a b l e 1 \ M e a s u r e s \ S e c o n d   Y e a r   F u n d s < / K e y > < / a : K e y > < a : V a l u e   i : t y p e = " D i a g r a m D i s p l a y N o d e V i e w S t a t e " > < H e i g h t > 1 5 0 < / H e i g h t > < I s E x p a n d e d > t r u e < / I s E x p a n d e d > < W i d t h > 2 0 0 < / W i d t h > < / a : V a l u e > < / a : K e y V a l u e O f D i a g r a m O b j e c t K e y a n y T y p e z b w N T n L X > < a : K e y V a l u e O f D i a g r a m O b j e c t K e y a n y T y p e z b w N T n L X > < a : K e y > < K e y > T a b l e s \ T a b l e 1 \ M e a s u r e s \ T h i r d   Y e a r   F u n d s < / K e y > < / a : K e y > < a : V a l u e   i : t y p e = " D i a g r a m D i s p l a y N o d e V i e w S t a t e " > < H e i g h t > 1 5 0 < / H e i g h t > < I s E x p a n d e d > t r u e < / I s E x p a n d e d > < W i d t h > 2 0 0 < / W i d t h > < / a : V a l u e > < / a : K e y V a l u e O f D i a g r a m O b j e c t K e y a n y T y p e z b w N T n L X > < a : K e y V a l u e O f D i a g r a m O b j e c t K e y a n y T y p e z b w N T n L X > < a : K e y > < K e y > T a b l e s \ T a b l e 1 \ M e a s u r e s \ 2 0 2 0   U n s p e n t < / K e y > < / a : K e y > < a : V a l u e   i : t y p e = " D i a g r a m D i s p l a y N o d e V i e w S t a t e " > < H e i g h t > 1 5 0 < / H e i g h t > < I s E x p a n d e d > t r u e < / I s E x p a n d e d > < W i d t h > 2 0 0 < / W i d t h > < / a : V a l u e > < / a : K e y V a l u e O f D i a g r a m O b j e c t K e y a n y T y p e z b w N T n L X > < a : K e y V a l u e O f D i a g r a m O b j e c t K e y a n y T y p e z b w N T n L X > < a : K e y > < K e y > T a b l e s \ T a b l e 1 \ M e a s u r e s \ 2 0 2 1   U n s p e n t < / K e y > < / a : K e y > < a : V a l u e   i : t y p e = " D i a g r a m D i s p l a y N o d e V i e w S t a t e " > < H e i g h t > 1 5 0 < / H e i g h t > < I s E x p a n d e d > t r u e < / I s E x p a n d e d > < W i d t h > 2 0 0 < / W i d t h > < / a : V a l u e > < / a : K e y V a l u e O f D i a g r a m O b j e c t K e y a n y T y p e z b w N T n L X > < a : K e y V a l u e O f D i a g r a m O b j e c t K e y a n y T y p e z b w N T n L X > < a : K e y > < K e y > T a b l e s \ T a b l e 1 \ M e a s u r e s \ 2 0 2 2   U n s p e n t < / K e y > < / a : K e y > < a : V a l u e   i : t y p e = " D i a g r a m D i s p l a y N o d e V i e w S t a t e " > < H e i g h t > 1 5 0 < / H e i g h t > < I s E x p a n d e d > t r u e < / I s E x p a n d e d > < W i d t h > 2 0 0 < / W i d t h > < / a : V a l u e > < / a : K e y V a l u e O f D i a g r a m O b j e c t K e y a n y T y p e z b w N T n L X > < a : K e y V a l u e O f D i a g r a m O b j e c t K e y a n y T y p e z b w N T n L X > < a : K e y > < K e y > T a b l e s \ T a b l e 1 \ M e a s u r e s \ 2 0 2 3   U n p s e n t < / K e y > < / a : K e y > < a : V a l u e   i : t y p e = " D i a g r a m D i s p l a y N o d e V i e w S t a t e " > < H e i g h t > 1 5 0 < / H e i g h t > < I s E x p a n d e d > t r u e < / I s E x p a n d e d > < W i d t h > 2 0 0 < / W i d t h > < / a : V a l u e > < / a : K e y V a l u e O f D i a g r a m O b j e c t K e y a n y T y p e z b w N T n L X > < a : K e y V a l u e O f D i a g r a m O b j e c t K e y a n y T y p e z b w N T n L X > < a : K e y > < K e y > T a b l e s \ T a b l e 1 \ M e a s u r e s \ A d d i t i o n a l   E x i s t i n g   S l o t s   F u n d e d < / K e y > < / a : K e y > < a : V a l u e   i : t y p e = " D i a g r a m D i s p l a y N o d e V i e w S t a t e " > < H e i g h t > 1 5 0 < / H e i g h t > < I s E x p a n d e d > t r u e < / I s E x p a n d e d > < W i d t h > 2 0 0 < / W i d t h > < / a : V a l u e > < / a : K e y V a l u e O f D i a g r a m O b j e c t K e y a n y T y p e z b w N T n L X > < a : K e y V a l u e O f D i a g r a m O b j e c t K e y a n y T y p e z b w N T n L X > < a : K e y > < K e y > T a b l e s \ T a b l e 1 \ M e a s u r e s \ N e w   S l o t s   F u n d e d < / K e y > < / a : K e y > < a : V a l u e   i : t y p e = " D i a g r a m D i s p l a y N o d e V i e w S t a t e " > < H e i g h t > 1 5 0 < / H e i g h t > < I s E x p a n d e d > t r u e < / I s E x p a n d e d > < W i d t h > 2 0 0 < / W i d t h > < / a : V a l u e > < / a : K e y V a l u e O f D i a g r a m O b j e c t K e y a n y T y p e z b w N T n L X > < a : K e y V a l u e O f D i a g r a m O b j e c t K e y a n y T y p e z b w N T n L X > < a : K e y > < K e y > T a b l e s \ T a b l e 1 \ M e a s u r e s \ W e i g h t e d   A d d i t i o n a l   E x i s t i n g   S l o t s < / K e y > < / a : K e y > < a : V a l u e   i : t y p e = " D i a g r a m D i s p l a y N o d e V i e w S t a t e " > < H e i g h t > 1 5 0 < / H e i g h t > < I s E x p a n d e d > t r u e < / I s E x p a n d e d > < W i d t h > 2 0 0 < / W i d t h > < / a : V a l u e > < / a : K e y V a l u e O f D i a g r a m O b j e c t K e y a n y T y p e z b w N T n L X > < a : K e y V a l u e O f D i a g r a m O b j e c t K e y a n y T y p e z b w N T n L X > < a : K e y > < K e y > T a b l e s \ T a b l e 1 \ M e a s u r e s \ W e i g h t e d   N e w   S l o t s < / K e y > < / a : K e y > < a : V a l u e   i : t y p e = " D i a g r a m D i s p l a y N o d e V i e w S t a t e " > < H e i g h t > 1 5 0 < / H e i g h t > < I s E x p a n d e d > t r u e < / I s E x p a n d e d > < W i d t h > 2 0 0 < / W i d t h > < / a : V a l u e > < / a : K e y V a l u e O f D i a g r a m O b j e c t K e y a n y T y p e z b w N T n L X > < a : K e y V a l u e O f D i a g r a m O b j e c t K e y a n y T y p e z b w N T n L X > < a : K e y > < K e y > T a b l e s \ T a b l e 1 \ M e a s u r e s \ M a x   S c o r e < / K e y > < / a : K e y > < a : V a l u e   i : t y p e = " D i a g r a m D i s p l a y N o d e V i e w S t a t e " > < H e i g h t > 1 5 0 < / H e i g h t > < I s E x p a n d e d > t r u e < / I s E x p a n d e d > < W i d t h > 2 0 0 < / W i d t h > < / a : V a l u e > < / a : K e y V a l u e O f D i a g r a m O b j e c t K e y a n y T y p e z b w N T n L X > < a : K e y V a l u e O f D i a g r a m O b j e c t K e y a n y T y p e z b w N T n L X > < a : K e y > < K e y > T a b l e s \ T a b l e 1 \ M e a s u r e s \ M i n   S c o r e < / K e y > < / a : K e y > < a : V a l u e   i : t y p e = " D i a g r a m D i s p l a y N o d e V i e w S t a t e " > < H e i g h t > 1 5 0 < / H e i g h t > < I s E x p a n d e d > t r u e < / I s E x p a n d e d > < W i d t h > 2 0 0 < / W i d t h > < / a : V a l u e > < / a : K e y V a l u e O f D i a g r a m O b j e c t K e y a n y T y p e z b w N T n L X > < a : K e y V a l u e O f D i a g r a m O b j e c t K e y a n y T y p e z b w N T n L X > < a : K e y > < K e y > T a b l e s \ T a b l e 1 \ M e a s u r e s \ M e d i a n   S c o r e < / K e y > < / a : K e y > < a : V a l u e   i : t y p e = " D i a g r a m D i s p l a y N o d e V i e w S t a t e " > < H e i g h t > 1 5 0 < / H e i g h t > < I s E x p a n d e d > t r u e < / I s E x p a n d e d > < W i d t h > 2 0 0 < / W i d t h > < / a : V a l u e > < / a : K e y V a l u e O f D i a g r a m O b j e c t K e y a n y T y p e z b w N T n L X > < a : K e y V a l u e O f D i a g r a m O b j e c t K e y a n y T y p e z b w N T n L X > < a : K e y > < K e y > T a b l e s \ T a b l e 1 \ M e a s u r e s \ M e a n   S c o r e < / K e y > < / a : K e y > < a : V a l u e   i : t y p e = " D i a g r a m D i s p l a y N o d e V i e w S t a t e " > < H e i g h t > 1 5 0 < / H e i g h t > < I s E x p a n d e d > t r u e < / I s E x p a n d e d > < W i d t h > 2 0 0 < / W i d t h > < / a : V a l u e > < / a : K e y V a l u e O f D i a g r a m O b j e c t K e y a n y T y p e z b w N T n L X > < a : K e y V a l u e O f D i a g r a m O b j e c t K e y a n y T y p e z b w N T n L X > < a : K e y > < K e y > T a b l e s \ T a b l e 1 \ M e a s u r e s \ P r o j e c t s   F u n d e d < / K e y > < / a : K e y > < a : V a l u e   i : t y p e = " D i a g r a m D i s p l a y N o d e V i e w S t a t e " > < H e i g h t > 1 5 0 < / H e i g h t > < I s E x p a n d e d > t r u e < / I s E x p a n d e d > < W i d t h > 2 0 0 < / W i d t h > < / a : V a l u e > < / a : K e y V a l u e O f D i a g r a m O b j e c t K e y a n y T y p e z b w N T n L X > < a : K e y V a l u e O f D i a g r a m O b j e c t K e y a n y T y p e z b w N T n L X > < a : K e y > < K e y > T a b l e s \ T a b l e 1 \ M e a s u r e s \ M u l t i - Y e a r   P r o j e c t s   F u n d e d < / K e y > < / a : K e y > < a : V a l u e   i : t y p e = " D i a g r a m D i s p l a y N o d e V i e w S t a t e " > < H e i g h t > 1 5 0 < / H e i g h t > < I s E x p a n d e d > t r u e < / I s E x p a n d e d > < W i d t h > 2 0 0 < / W i d t h > < / a : V a l u e > < / a : K e y V a l u e O f D i a g r a m O b j e c t K e y a n y T y p e z b w N T n L X > < a : K e y V a l u e O f D i a g r a m O b j e c t K e y a n y T y p e z b w N T n L X > < a : K e y > < K e y > T a b l e s \ T a b l e 1 \ M e a s u r e s \ S u m   o f   S c o r e < / K e y > < / a : K e y > < a : V a l u e   i : t y p e = " D i a g r a m D i s p l a y N o d e V i e w S t a t e " > < H e i g h t > 1 5 0 < / H e i g h t > < I s E x p a n d e d > t r u e < / I s E x p a n d e d > < W i d t h > 2 0 0 < / W i d t h > < / a : V a l u e > < / a : K e y V a l u e O f D i a g r a m O b j e c t K e y a n y T y p e z b w N T n L X > < a : K e y V a l u e O f D i a g r a m O b j e c t K e y a n y T y p e z b w N T n L X > < a : K e y > < K e y > T a b l e s \ T a b l e 1 \ S u m   o f   S c o r e \ A d d i t i o n a l   I n f o \ I m p l i c i t   M e a s u r e < / K e y > < / a : K e y > < a : V a l u e   i : t y p e = " D i a g r a m D i s p l a y V i e w S t a t e I D i a g r a m T a g A d d i t i o n a l I n f o " / > < / a : K e y V a l u e O f D i a g r a m O b j e c t K e y a n y T y p e z b w N T n L X > < a : K e y V a l u e O f D i a g r a m O b j e c t K e y a n y T y p e z b w N T n L X > < a : K e y > < K e y > T a b l e s \ S t r a t e g i e s < / K e y > < / a : K e y > < a : V a l u e   i : t y p e = " D i a g r a m D i s p l a y N o d e V i e w S t a t e " > < H e i g h t > 1 5 0 < / H e i g h t > < I s E x p a n d e d > t r u e < / I s E x p a n d e d > < L a y e d O u t > t r u e < / L a y e d O u t > < L e f t > 2 7 5 . 9 0 3 8 1 0 5 6 7 6 6 5 8 < / L e f t > < T a b I n d e x > 1 < / T a b I n d e x > < T o p > 2 1 2 < / T o p > < W i d t h > 2 0 0 < / W i d t h > < / a : V a l u e > < / a : K e y V a l u e O f D i a g r a m O b j e c t K e y a n y T y p e z b w N T n L X > < a : K e y V a l u e O f D i a g r a m O b j e c t K e y a n y T y p e z b w N T n L X > < a : K e y > < K e y > T a b l e s \ S t r a t e g i e s \ C o l u m n s \ R e q u e s t e d < / K e y > < / a : K e y > < a : V a l u e   i : t y p e = " D i a g r a m D i s p l a y N o d e V i e w S t a t e " > < H e i g h t > 1 5 0 < / H e i g h t > < I s E x p a n d e d > t r u e < / I s E x p a n d e d > < W i d t h > 2 0 0 < / W i d t h > < / a : V a l u e > < / a : K e y V a l u e O f D i a g r a m O b j e c t K e y a n y T y p e z b w N T n L X > < a : K e y V a l u e O f D i a g r a m O b j e c t K e y a n y T y p e z b w N T n L X > < a : K e y > < K e y > T a b l e s \ S t r a t e g i e s \ C o l u m n s \ F u n d i n g   A m o u n t < / K e y > < / a : K e y > < a : V a l u e   i : t y p e = " D i a g r a m D i s p l a y N o d e V i e w S t a t e " > < H e i g h t > 1 5 0 < / H e i g h t > < I s E x p a n d e d > t r u e < / I s E x p a n d e d > < W i d t h > 2 0 0 < / W i d t h > < / a : V a l u e > < / a : K e y V a l u e O f D i a g r a m O b j e c t K e y a n y T y p e z b w N T n L X > < a : K e y V a l u e O f D i a g r a m O b j e c t K e y a n y T y p e z b w N T n L X > < a : K e y > < K e y > T a b l e s \ S t r a t e g i e s \ C o l u m n s \ M u l t i - y e a r   Y e a r   2 < / K e y > < / a : K e y > < a : V a l u e   i : t y p e = " D i a g r a m D i s p l a y N o d e V i e w S t a t e " > < H e i g h t > 1 5 0 < / H e i g h t > < I s E x p a n d e d > t r u e < / I s E x p a n d e d > < W i d t h > 2 0 0 < / W i d t h > < / a : V a l u e > < / a : K e y V a l u e O f D i a g r a m O b j e c t K e y a n y T y p e z b w N T n L X > < a : K e y V a l u e O f D i a g r a m O b j e c t K e y a n y T y p e z b w N T n L X > < a : K e y > < K e y > T a b l e s \ S t r a t e g i e s \ C o l u m n s \ M u l t i - y e a r   Y e a r   3 < / K e y > < / a : K e y > < a : V a l u e   i : t y p e = " D i a g r a m D i s p l a y N o d e V i e w S t a t e " > < H e i g h t > 1 5 0 < / H e i g h t > < I s E x p a n d e d > t r u e < / I s E x p a n d e d > < W i d t h > 2 0 0 < / W i d t h > < / a : V a l u e > < / a : K e y V a l u e O f D i a g r a m O b j e c t K e y a n y T y p e z b w N T n L X > < a : K e y V a l u e O f D i a g r a m O b j e c t K e y a n y T y p e z b w N T n L X > < a : K e y > < K e y > T a b l e s \ S t r a t e g i e s \ C o l u m n s \ V a l u e < / K e y > < / a : K e y > < a : V a l u e   i : t y p e = " D i a g r a m D i s p l a y N o d e V i e w S t a t e " > < H e i g h t > 1 5 0 < / H e i g h t > < I s E x p a n d e d > t r u e < / I s E x p a n d e d > < W i d t h > 2 0 0 < / W i d t h > < / a : V a l u e > < / a : K e y V a l u e O f D i a g r a m O b j e c t K e y a n y T y p e z b w N T n L X > < a : K e y V a l u e O f D i a g r a m O b j e c t K e y a n y T y p e z b w N T n L X > < a : K e y > < K e y > T a b l e s \ S t r a t e g i e s \ M e a s u r e s \ R e q u e s t < / K e y > < / a : K e y > < a : V a l u e   i : t y p e = " D i a g r a m D i s p l a y N o d e V i e w S t a t e " > < H e i g h t > 1 5 0 < / H e i g h t > < I s E x p a n d e d > t r u e < / I s E x p a n d e d > < W i d t h > 2 0 0 < / W i d t h > < / a : V a l u e > < / a : K e y V a l u e O f D i a g r a m O b j e c t K e y a n y T y p e z b w N T n L X > < a : K e y V a l u e O f D i a g r a m O b j e c t K e y a n y T y p e z b w N T n L X > < a : K e y > < K e y > T a b l e s \ S t r a t e g i e s \ M e a s u r e s \ F i r s t   Y e a r   F u n d i n g < / K e y > < / a : K e y > < a : V a l u e   i : t y p e = " D i a g r a m D i s p l a y N o d e V i e w S t a t e " > < H e i g h t > 1 5 0 < / H e i g h t > < I s E x p a n d e d > t r u e < / I s E x p a n d e d > < W i d t h > 2 0 0 < / W i d t h > < / a : V a l u e > < / a : K e y V a l u e O f D i a g r a m O b j e c t K e y a n y T y p e z b w N T n L X > < a : K e y V a l u e O f D i a g r a m O b j e c t K e y a n y T y p e z b w N T n L X > < a : K e y > < K e y > T a b l e s \ S t r a t e g i e s \ M e a s u r e s \ S e c o n d   Y e a r   F u n d i n g < / K e y > < / a : K e y > < a : V a l u e   i : t y p e = " D i a g r a m D i s p l a y N o d e V i e w S t a t e " > < H e i g h t > 1 5 0 < / H e i g h t > < I s E x p a n d e d > t r u e < / I s E x p a n d e d > < W i d t h > 2 0 0 < / W i d t h > < / a : V a l u e > < / a : K e y V a l u e O f D i a g r a m O b j e c t K e y a n y T y p e z b w N T n L X > < a : K e y V a l u e O f D i a g r a m O b j e c t K e y a n y T y p e z b w N T n L X > < a : K e y > < K e y > T a b l e s \ S t r a t e g i e s \ M e a s u r e s \ T h i r d   Y e a r   F u n d i n g < / K e y > < / a : K e y > < a : V a l u e   i : t y p e = " D i a g r a m D i s p l a y N o d e V i e w S t a t e " > < H e i g h t > 1 5 0 < / H e i g h t > < I s E x p a n d e d > t r u e < / I s E x p a n d e d > < W i d t h > 2 0 0 < / W i d t h > < / a : V a l u e > < / a : K e y V a l u e O f D i a g r a m O b j e c t K e y a n y T y p e z b w N T n L X > < a : K e y V a l u e O f D i a g r a m O b j e c t K e y a n y T y p e z b w N T n L X > < a : K e y > < K e y > T a b l e s \ S t r a t e g i e s     R e q u e s t < / K e y > < / a : K e y > < a : V a l u e   i : t y p e = " D i a g r a m D i s p l a y N o d e V i e w S t a t e " > < H e i g h t > 1 5 0 < / H e i g h t > < I s E x p a n d e d > t r u e < / I s E x p a n d e d > < L a y e d O u t > t r u e < / L a y e d O u t > < L e f t > 5 6 9 . 2 3 7 1 4 3 9 0 0 9 9 9 4 < / L e f t > < T a b I n d e x > 2 < / T a b I n d e x > < T o p > 2 0 4 . 6 6 6 6 6 6 6 6 6 6 6 6 7 4 < / T o p > < W i d t h > 2 0 0 < / W i d t h > < / a : V a l u e > < / a : K e y V a l u e O f D i a g r a m O b j e c t K e y a n y T y p e z b w N T n L X > < a : K e y V a l u e O f D i a g r a m O b j e c t K e y a n y T y p e z b w N T n L X > < a : K e y > < K e y > T a b l e s \ S t r a t e g i e s     R e q u e s t \ C o l u m n s \ R e q u e s t e d < / K e y > < / a : K e y > < a : V a l u e   i : t y p e = " D i a g r a m D i s p l a y N o d e V i e w S t a t e " > < H e i g h t > 1 5 0 < / H e i g h t > < I s E x p a n d e d > t r u e < / I s E x p a n d e d > < W i d t h > 2 0 0 < / W i d t h > < / a : V a l u e > < / a : K e y V a l u e O f D i a g r a m O b j e c t K e y a n y T y p e z b w N T n L X > < a : K e y V a l u e O f D i a g r a m O b j e c t K e y a n y T y p e z b w N T n L X > < a : K e y > < K e y > T a b l e s \ S t r a t e g i e s     R e q u e s t \ C o l u m n s \ V a l u e < / K e y > < / a : K e y > < a : V a l u e   i : t y p e = " D i a g r a m D i s p l a y N o d e V i e w S t a t e " > < H e i g h t > 1 5 0 < / H e i g h t > < I s E x p a n d e d > t r u e < / I s E x p a n d e d > < W i d t h > 2 0 0 < / W i d t h > < / a : V a l u e > < / a : K e y V a l u e O f D i a g r a m O b j e c t K e y a n y T y p e z b w N T n L X > < a : K e y V a l u e O f D i a g r a m O b j e c t K e y a n y T y p e z b w N T n L X > < a : K e y > < K e y > T a b l e s \ S t r a t e g i e s     R e q u e s t \ M e a s u r e s \ S u m   o f   R e q u e s t e d < / K e y > < / a : K e y > < a : V a l u e   i : t y p e = " D i a g r a m D i s p l a y N o d e V i e w S t a t e " > < H e i g h t > 1 5 0 < / H e i g h t > < I s E x p a n d e d > t r u e < / I s E x p a n d e d > < W i d t h > 2 0 0 < / W i d t h > < / a : V a l u e > < / a : K e y V a l u e O f D i a g r a m O b j e c t K e y a n y T y p e z b w N T n L X > < a : K e y V a l u e O f D i a g r a m O b j e c t K e y a n y T y p e z b w N T n L X > < a : K e y > < K e y > T a b l e s \ S t r a t e g i e s     R e q u e s t \ S u m   o f   R e q u e s t e d \ A d d i t i o n a l   I n f o \ I m p l i c i t   M e a s u r e < / K e y > < / a : K e y > < a : V a l u e   i : t y p e = " D i a g r a m D i s p l a y V i e w S t a t e I D i a g r a m T a g A d d i t i o n a l I n f o " / > < / a : K e y V a l u e O f D i a g r a m O b j e c t K e y a n y T y p e z b w N T n L X > < a : K e y V a l u e O f D i a g r a m O b j e c t K e y a n y T y p e z b w N T n L X > < a : K e y > < K e y > T a b l e s \ S t r a t e g i e s   F i l t e r < / K e y > < / a : K e y > < a : V a l u e   i : t y p e = " D i a g r a m D i s p l a y N o d e V i e w S t a t e " > < H e i g h t > 1 5 0 < / H e i g h t > < I s E x p a n d e d > t r u e < / I s E x p a n d e d > < L a y e d O u t > t r u e < / L a y e d O u t > < L e f t > 4 0 7 . 1 4 0 9 5 4 4 6 8 6 6 5 3 1 < / L e f t > < W i d t h > 2 0 0 < / W i d t h > < / a : V a l u e > < / a : K e y V a l u e O f D i a g r a m O b j e c t K e y a n y T y p e z b w N T n L X > < a : K e y V a l u e O f D i a g r a m O b j e c t K e y a n y T y p e z b w N T n L X > < a : K e y > < K e y > T a b l e s \ S t r a t e g i e s   F i l t e r \ C o l u m n s \ V a l u e < / K e y > < / a : K e y > < a : V a l u e   i : t y p e = " D i a g r a m D i s p l a y N o d e V i e w S t a t e " > < H e i g h t > 1 5 0 < / H e i g h t > < I s E x p a n d e d > t r u e < / I s E x p a n d e d > < W i d t h > 2 0 0 < / W i d t h > < / a : V a l u e > < / a : K e y V a l u e O f D i a g r a m O b j e c t K e y a n y T y p e z b w N T n L X > < / V i e w S t a t e s > < / D i a g r a m M a n a g e r . S e r i a l i z a b l e D i a g r a m > < / A r r a y O f D i a g r a m M a n a g e r . S e r i a l i z a b l e D i a g r a m > ] ] > < / C u s t o m C o n t e n t > < / G e m i n i > 
</file>

<file path=customXml/item24.xml>��< ? x m l   v e r s i o n = " 1 . 0 "   e n c o d i n g = " U T F - 1 6 " ? > < G e m i n i   x m l n s = " h t t p : / / g e m i n i / p i v o t c u s t o m i z a t i o n / 0 e 5 b 3 1 d 9 - b 4 6 1 - 4 d e c - a 2 3 b - 2 a c c 7 9 4 1 a 2 a 5 " > < 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25.xml>��< ? x m l   v e r s i o n = " 1 . 0 "   e n c o d i n g = " U T F - 1 6 " ? > < G e m i n i   x m l n s = " h t t p : / / g e m i n i / p i v o t c u s t o m i z a t i o n / T a b l e X M L _ S t r a t e g i e s     R e q u e s t _ 4 9 f 5 6 8 1 a - 8 f 3 8 - 4 2 6 9 - 8 9 0 b - c 1 5 d 6 9 b 3 e 1 5 6 " > < C u s t o m C o n t e n t   x m l n s = " h t t p : / / g e m i n i / p i v o t c u s t o m i z a t i o n / T a b l e X M L _ S t r a t e g i e s   R e q u e s t _ 4 9 f 5 6 8 1 a - 8 f 3 8 - 4 2 6 9 - 8 9 0 b - c 1 5 d 6 9 b 3 e 1 5 6 " > < ! [ C D A T A [ < T a b l e W i d g e t G r i d S e r i a l i z a t i o n   x m l n s : x s d = " h t t p : / / w w w . w 3 . o r g / 2 0 0 1 / X M L S c h e m a "   x m l n s : x s i = " h t t p : / / w w w . w 3 . o r g / 2 0 0 1 / X M L S c h e m a - i n s t a n c e " > < C o l u m n S u g g e s t e d T y p e   / > < C o l u m n F o r m a t   / > < C o l u m n A c c u r a c y   / > < C o l u m n C u r r e n c y S y m b o l   / > < C o l u m n P o s i t i v e P a t t e r n   / > < C o l u m n N e g a t i v e P a t t e r n   / > < C o l u m n W i d t h s > < i t e m > < k e y > < s t r i n g > R e q u e s t e d < / s t r i n g > < / k e y > < v a l u e > < i n t > 1 4 6 < / i n t > < / v a l u e > < / i t e m > < i t e m > < k e y > < s t r i n g > V a l u e < / s t r i n g > < / k e y > < v a l u e > < i n t > 9 9 < / i n t > < / v a l u e > < / i t e m > < / C o l u m n W i d t h s > < C o l u m n D i s p l a y I n d e x > < i t e m > < k e y > < s t r i n g > R e q u e s t e d < / s t r i n g > < / k e y > < v a l u e > < i n t > 0 < / i n t > < / v a l u e > < / i t e m > < i t e m > < k e y > < s t r i n g > V a l u e < / s t r i n g > < / k e y > < v a l u e > < i n t > 1 < / 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4 0 3 5 9 f f f - 4 e b e - 4 e b 4 - b 6 2 a - c 8 1 c 4 3 8 0 2 b 4 5 " > < 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27.xml>��< ? x m l   v e r s i o n = " 1 . 0 "   e n c o d i n g = " U T F - 1 6 " ? > < G e m i n i   x m l n s = " h t t p : / / g e m i n i / p i v o t c u s t o m i z a t i o n / f 6 8 a 2 6 5 3 - f e 6 1 - 4 7 7 3 - 8 a e 7 - 1 2 5 2 8 e 8 b 7 b 7 0 " > < 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 T h i r d   Y e a r   F u n d s < / M e a s u r e N a m e > < D i s p l a y N a m e > T h i r d 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28.xml>��< ? x m l   v e r s i o n = " 1 . 0 "   e n c o d i n g = " U T F - 1 6 " ? > < G e m i n i   x m l n s = " h t t p : / / g e m i n i / p i v o t c u s t o m i z a t i o n / d 4 3 7 e 5 4 0 - e 4 9 b - 4 c c 4 - b 7 d 7 - 7 7 7 3 d e a a 3 9 4 a " > < 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2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 2 0 2 3 - 0 4 - 1 1 T 1 4 : 0 6 : 3 3 . 5 7 4 1 2 9 5 - 0 4 : 0 0 < / L a s t P r o c e s s e d T i m e > < / D a t a M o d e l i n g S a n d b o x . S e r i a l i z e d S a n d b o x E r r o r C a c h 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 S t r a t e g i e s   F i l t e r 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 S t r a t e g i e s   F i l t e r 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 S t r a t e g i e s 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 S t r a t e g i e s 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 C o l u m n s \ R e q u e s t e d < / K e y > < / a : K e y > < a : V a l u e   i : t y p e = " T a b l e W i d g e t B a s e V i e w S t a t e " / > < / a : K e y V a l u e O f D i a g r a m O b j e c t K e y a n y T y p e z b w N T n L X > < a : K e y V a l u e O f D i a g r a m O b j e c t K e y a n y T y p e z b w N T n L X > < a : K e y > < K e y > C o l u m n s \ F u n d i n g   A m o u n t < / K e y > < / a : K e y > < a : V a l u e   i : t y p e = " T a b l e W i d g e t B a s e V i e w S t a t e " / > < / a : K e y V a l u e O f D i a g r a m O b j e c t K e y a n y T y p e z b w N T n L X > < a : K e y V a l u e O f D i a g r a m O b j e c t K e y a n y T y p e z b w N T n L X > < a : K e y > < K e y > C o l u m n s \ M u l t i - y e a r   Y e a r   2 < / K e y > < / a : K e y > < a : V a l u e   i : t y p e = " T a b l e W i d g e t B a s e V i e w S t a t e " / > < / a : K e y V a l u e O f D i a g r a m O b j e c t K e y a n y T y p e z b w N T n L X > < a : K e y V a l u e O f D i a g r a m O b j e c t K e y a n y T y p e z b w N T n L X > < a : K e y > < K e y > C o l u m n s \ M u l t i - y e a r   Y e a r   3 < / 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 S t r a t e g i e s     R e q u e s t 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 S t r a t e g i e s     R e q u e s t 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 C o l u m n s \ R e q u e s t e d < / 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 C o l u m n s \ O r g a n i z a t i o n < / K e y > < / a : K e y > < a : V a l u e   i : t y p e = " T a b l e W i d g e t B a s e V i e w S t a t e " / > < / a : K e y V a l u e O f D i a g r a m O b j e c t K e y a n y T y p e z b w N T n L X > < a : K e y V a l u e O f D i a g r a m O b j e c t K e y a n y T y p e z b w N T n L X > < a : K e y > < K e y > C o l u m n s \ R e q u e s t e d < / K e y > < / a : K e y > < a : V a l u e   i : t y p e = " T a b l e W i d g e t B a s e V i e w S t a t e " / > < / a : K e y V a l u e O f D i a g r a m O b j e c t K e y a n y T y p e z b w N T n L X > < a : K e y V a l u e O f D i a g r a m O b j e c t K e y a n y T y p e z b w N T n L X > < a : K e y > < K e y > C o l u m n s \ S c o r e < / K e y > < / a : K e y > < a : V a l u e   i : t y p e = " T a b l e W i d g e t B a s e V i e w S t a t e " / > < / a : K e y V a l u e O f D i a g r a m O b j e c t K e y a n y T y p e z b w N T n L X > < a : K e y V a l u e O f D i a g r a m O b j e c t K e y a n y T y p e z b w N T n L X > < a : K e y > < K e y > C o l u m n s \ F u n d i n g   A m o u n t < / K e y > < / a : K e y > < a : V a l u e   i : t y p e = " T a b l e W i d g e t B a s e V i e w S t a t e " / > < / a : K e y V a l u e O f D i a g r a m O b j e c t K e y a n y T y p e z b w N T n L X > < a : K e y V a l u e O f D i a g r a m O b j e c t K e y a n y T y p e z b w N T n L X > < a : K e y > < K e y > C o l u m n s \ %   F u n d e d < / K e y > < / a : K e y > < a : V a l u e   i : t y p e = " T a b l e W i d g e t B a s e V i e w S t a t e " / > < / a : K e y V a l u e O f D i a g r a m O b j e c t K e y a n y T y p e z b w N T n L X > < a : K e y V a l u e O f D i a g r a m O b j e c t K e y a n y T y p e z b w N T n L X > < a : K e y > < K e y > C o l u m n s \ #   R e c o m m e n d   F u n d i n g < / K e y > < / a : K e y > < a : V a l u e   i : t y p e = " T a b l e W i d g e t B a s e V i e w S t a t e " / > < / a : K e y V a l u e O f D i a g r a m O b j e c t K e y a n y T y p e z b w N T n L X > < a : K e y V a l u e O f D i a g r a m O b j e c t K e y a n y T y p e z b w N T n L X > < a : K e y > < K e y > C o l u m n s \ #   S c o r e d < / K e y > < / a : K e y > < a : V a l u e   i : t y p e = " T a b l e W i d g e t B a s e V i e w S t a t e " / > < / a : K e y V a l u e O f D i a g r a m O b j e c t K e y a n y T y p e z b w N T n L X > < a : K e y V a l u e O f D i a g r a m O b j e c t K e y a n y T y p e z b w N T n L X > < a : K e y > < K e y > C o l u m n s \ %   R e c o m m e n d < / K e y > < / a : K e y > < a : V a l u e   i : t y p e = " T a b l e W i d g e t B a s e V i e w S t a t e " / > < / a : K e y V a l u e O f D i a g r a m O b j e c t K e y a n y T y p e z b w N T n L X > < a : K e y V a l u e O f D i a g r a m O b j e c t K e y a n y T y p e z b w N T n L X > < a : K e y > < K e y > C o l u m n s \ S l o t s < / K e y > < / a : K e y > < a : V a l u e   i : t y p e = " T a b l e W i d g e t B a s e V i e w S t a t e " / > < / a : K e y V a l u e O f D i a g r a m O b j e c t K e y a n y T y p e z b w N T n L X > < a : K e y V a l u e O f D i a g r a m O b j e c t K e y a n y T y p e z b w N T n L X > < a : K e y > < K e y > C o l u m n s \ E x i s t i n g   S l o t s < / K e y > < / a : K e y > < a : V a l u e   i : t y p e = " T a b l e W i d g e t B a s e V i e w S t a t e " / > < / a : K e y V a l u e O f D i a g r a m O b j e c t K e y a n y T y p e z b w N T n L X > < a : K e y V a l u e O f D i a g r a m O b j e c t K e y a n y T y p e z b w N T n L X > < a : K e y > < K e y > C o l u m n s \ N e w   S l o t s < / K e y > < / a : K e y > < a : V a l u e   i : t y p e = " T a b l e W i d g e t B a s e V i e w S t a t e " / > < / a : K e y V a l u e O f D i a g r a m O b j e c t K e y a n y T y p e z b w N T n L X > < a : K e y V a l u e O f D i a g r a m O b j e c t K e y a n y T y p e z b w N T n L X > < a : K e y > < K e y > C o l u m n s \ O p e n   e x i s t i n g   s l o t s   d u e   t o   s t a f f i n g < / K e y > < / a : K e y > < a : V a l u e   i : t y p e = " T a b l e W i d g e t B a s e V i e w S t a t e " / > < / a : K e y V a l u e O f D i a g r a m O b j e c t K e y a n y T y p e z b w N T n L X > < a : K e y V a l u e O f D i a g r a m O b j e c t K e y a n y T y p e z b w N T n L X > < a : K e y > < K e y > C o l u m n s \ #   R e c o m m e n d   m u l t i - y e a r   f u n d i n g < / K e y > < / a : K e y > < a : V a l u e   i : t y p e = " T a b l e W i d g e t B a s e V i e w S t a t e " / > < / a : K e y V a l u e O f D i a g r a m O b j e c t K e y a n y T y p e z b w N T n L X > < a : K e y V a l u e O f D i a g r a m O b j e c t K e y a n y T y p e z b w N T n L X > < a : K e y > < K e y > C o l u m n s \ M u l t i - y e a r   R e q u e s t ? < / K e y > < / a : K e y > < a : V a l u e   i : t y p e = " T a b l e W i d g e t B a s e V i e w S t a t e " / > < / a : K e y V a l u e O f D i a g r a m O b j e c t K e y a n y T y p e z b w N T n L X > < a : K e y V a l u e O f D i a g r a m O b j e c t K e y a n y T y p e z b w N T n L X > < a : K e y > < K e y > C o l u m n s \ M u l t i - y e a r   Y e a r   2 < / K e y > < / a : K e y > < a : V a l u e   i : t y p e = " T a b l e W i d g e t B a s e V i e w S t a t e " / > < / a : K e y V a l u e O f D i a g r a m O b j e c t K e y a n y T y p e z b w N T n L X > < a : K e y V a l u e O f D i a g r a m O b j e c t K e y a n y T y p e z b w N T n L X > < a : K e y > < K e y > C o l u m n s \ M u l t i - y e a r   Y e a r   3 < / K e y > < / a : K e y > < a : V a l u e   i : t y p e = " T a b l e W i d g e t B a s e V i e w S t a t e " / > < / a : K e y V a l u e O f D i a g r a m O b j e c t K e y a n y T y p e z b w N T n L X > < a : K e y V a l u e O f D i a g r a m O b j e c t K e y a n y T y p e z b w N T n L X > < a : K e y > < K e y > C o l u m n s \ Z i p   C o d e < / K e y > < / a : K e y > < a : V a l u e   i : t y p e = " T a b l e W i d g e t B a s e V i e w S t a t e " / > < / a : K e y V a l u e O f D i a g r a m O b j e c t K e y a n y T y p e z b w N T n L X > < a : K e y V a l u e O f D i a g r a m O b j e c t K e y a n y T y p e z b w N T n L X > < a : K e y > < K e y > C o l u m n s \ U n s p e n t   F u n d s   F Y 2 0 < / K e y > < / a : K e y > < a : V a l u e   i : t y p e = " T a b l e W i d g e t B a s e V i e w S t a t e " / > < / a : K e y V a l u e O f D i a g r a m O b j e c t K e y a n y T y p e z b w N T n L X > < a : K e y V a l u e O f D i a g r a m O b j e c t K e y a n y T y p e z b w N T n L X > < a : K e y > < K e y > C o l u m n s \ U n s p e n t   F u n d s   F Y 2 1 < / K e y > < / a : K e y > < a : V a l u e   i : t y p e = " T a b l e W i d g e t B a s e V i e w S t a t e " / > < / a : K e y V a l u e O f D i a g r a m O b j e c t K e y a n y T y p e z b w N T n L X > < a : K e y V a l u e O f D i a g r a m O b j e c t K e y a n y T y p e z b w N T n L X > < a : K e y > < K e y > C o l u m n s \ U n s p e n t   F u n d s   F Y 2 2 < / K e y > < / a : K e y > < a : V a l u e   i : t y p e = " T a b l e W i d g e t B a s e V i e w S t a t e " / > < / a : K e y V a l u e O f D i a g r a m O b j e c t K e y a n y T y p e z b w N T n L X > < a : K e y V a l u e O f D i a g r a m O b j e c t K e y a n y T y p e z b w N T n L X > < a : K e y > < K e y > C o l u m n s \ U n s p e n t   F u n d s   F Y 2 3 < / K e y > < / a : K e y > < a : V a l u e   i : t y p e = " T a b l e W i d g e t B a s e V i e w S t a t e " / > < / a : K e y V a l u e O f D i a g r a m O b j e c t K e y a n y T y p e z b w N T n L X > < a : K e y V a l u e O f D i a g r a m O b j e c t K e y a n y T y p e z b w N T n L X > < a : K e y > < K e y > C o l u m n s \ S t r a t e g y < / K e y > < / a : K e y > < a : V a l u e   i : t y p e = " T a b l e W i d g e t B a s e V i e w S t a t e " / > < / a : K e y V a l u e O f D i a g r a m O b j e c t K e y a n y T y p e z b w N T n L X > < a : K e y V a l u e O f D i a g r a m O b j e c t K e y a n y T y p e z b w N T n L X > < a : K e y > < K e y > C o l u m n s \ E x i s t i n g   S l o t s   ( W e i g h t e d ) < / K e y > < / a : K e y > < a : V a l u e   i : t y p e = " T a b l e W i d g e t B a s e V i e w S t a t e " / > < / a : K e y V a l u e O f D i a g r a m O b j e c t K e y a n y T y p e z b w N T n L X > < a : K e y V a l u e O f D i a g r a m O b j e c t K e y a n y T y p e z b w N T n L X > < a : K e y > < K e y > C o l u m n s \ N e w   S l o t s   ( W e i g h t e d ) 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0.xml>��< ? x m l   v e r s i o n = " 1 . 0 "   e n c o d i n g = " U T F - 1 6 " ? > < G e m i n i   x m l n s = " h t t p : / / g e m i n i / p i v o t c u s t o m i z a t i o n / 2 c a b 7 e 5 9 - e 4 a 6 - 4 3 0 c - 8 d 9 b - 4 3 5 a 5 9 2 0 c f 9 9 " > < 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31.xml>��< ? x m l   v e r s i o n = " 1 . 0 "   e n c o d i n g = " U T F - 1 6 " ? > < G e m i n i   x m l n s = " h t t p : / / g e m i n i / p i v o t c u s t o m i z a t i o n / T a b l e X M L _ T a b l e 1 " > < C u s t o m C o n t e n t > < ! [ C D A T A [ < T a b l e W i d g e t G r i d S e r i a l i z a t i o n   x m l n s : x s d = " h t t p : / / w w w . w 3 . o r g / 2 0 0 1 / X M L S c h e m a "   x m l n s : x s i = " h t t p : / / w w w . w 3 . o r g / 2 0 0 1 / X M L S c h e m a - i n s t a n c e " > < C o l u m n S u g g e s t e d T y p e > < i t e m > < k e y > < s t r i n g > R e q u e s t e d < / s t r i n g > < / k e y > < v a l u e > < s t r i n g > E m p t y < / s t r i n g > < / v a l u e > < / i t e m > < / C o l u m n S u g g e s t e d T y p e > < C o l u m n F o r m a t   / > < C o l u m n A c c u r a c y   / > < C o l u m n C u r r e n c y S y m b o l   / > < C o l u m n P o s i t i v e P a t t e r n   / > < C o l u m n N e g a t i v e P a t t e r n   / > < C o l u m n W i d t h s > < i t e m > < k e y > < s t r i n g > O r g a n i z a t i o n < / s t r i n g > < / k e y > < v a l u e > < i n t > 4 3 5 < / i n t > < / v a l u e > < / i t e m > < i t e m > < k e y > < s t r i n g > R e q u e s t e d < / s t r i n g > < / k e y > < v a l u e > < i n t > 4 2 4 < / i n t > < / v a l u e > < / i t e m > < i t e m > < k e y > < s t r i n g > S c o r e < / s t r i n g > < / k e y > < v a l u e > < i n t > 3 7 2 < / i n t > < / v a l u e > < / i t e m > < i t e m > < k e y > < s t r i n g > F u n d i n g   A m o u n t < / s t r i n g > < / k e y > < v a l u e > < i n t > 3 1 0 < / i n t > < / v a l u e > < / i t e m > < i t e m > < k e y > < s t r i n g > %   F u n d e d < / s t r i n g > < / k e y > < v a l u e > < i n t > 1 3 9 < / i n t > < / v a l u e > < / i t e m > < i t e m > < k e y > < s t r i n g > #   R e c o m m e n d   F u n d i n g < / s t r i n g > < / k e y > < v a l u e > < i n t > 2 5 8 < / i n t > < / v a l u e > < / i t e m > < i t e m > < k e y > < s t r i n g > #   S c o r e d < / s t r i n g > < / k e y > < v a l u e > < i n t > 1 2 7 < / i n t > < / v a l u e > < / i t e m > < i t e m > < k e y > < s t r i n g > %   R e c o m m e n d < / s t r i n g > < / k e y > < v a l u e > < i n t > 1 8 5 < / i n t > < / v a l u e > < / i t e m > < i t e m > < k e y > < s t r i n g > S l o t s < / s t r i n g > < / k e y > < v a l u e > < i n t > 3 3 7 < / i n t > < / v a l u e > < / i t e m > < i t e m > < k e y > < s t r i n g > O p e n   e x i s t i n g   s l o t s   d u e   t o   s t a f f i n g < / s t r i n g > < / k e y > < v a l u e > < i n t > 3 5 6 < / i n t > < / v a l u e > < / i t e m > < i t e m > < k e y > < s t r i n g > #   R e c o m m e n d   m u l t i - y e a r   f u n d i n g < / s t r i n g > < / k e y > < v a l u e > < i n t > 3 5 4 < / i n t > < / v a l u e > < / i t e m > < i t e m > < k e y > < s t r i n g > M u l t i - y e a r   R e q u e s t ? < / s t r i n g > < / k e y > < v a l u e > < i n t > 2 3 3 < / i n t > < / v a l u e > < / i t e m > < i t e m > < k e y > < s t r i n g > M u l t i - y e a r   Y e a r   2 < / s t r i n g > < / k e y > < v a l u e > < i n t > 2 0 4 < / i n t > < / v a l u e > < / i t e m > < i t e m > < k e y > < s t r i n g > M u l t i - y e a r   Y e a r   3 < / s t r i n g > < / k e y > < v a l u e > < i n t > 2 0 4 < / i n t > < / v a l u e > < / i t e m > < i t e m > < k e y > < s t r i n g > Z i p   C o d e < / s t r i n g > < / k e y > < v a l u e > < i n t > 1 2 8 < / i n t > < / v a l u e > < / i t e m > < i t e m > < k e y > < s t r i n g > U n s p e n t   F u n d s   F Y 2 0 < / s t r i n g > < / k e y > < v a l u e > < i n t > 2 3 4 < / i n t > < / v a l u e > < / i t e m > < i t e m > < k e y > < s t r i n g > U n s p e n t   F u n d s   F Y 2 1 < / s t r i n g > < / k e y > < v a l u e > < i n t > 2 3 4 < / i n t > < / v a l u e > < / i t e m > < i t e m > < k e y > < s t r i n g > U n s p e n t   F u n d s   F Y 2 2 < / s t r i n g > < / k e y > < v a l u e > < i n t > 2 3 4 < / i n t > < / v a l u e > < / i t e m > < i t e m > < k e y > < s t r i n g > U n s p e n t   F u n d s   F Y 2 3 < / s t r i n g > < / k e y > < v a l u e > < i n t > 2 3 4 < / i n t > < / v a l u e > < / i t e m > < i t e m > < k e y > < s t r i n g > S t r a t e g y < / s t r i n g > < / k e y > < v a l u e > < i n t > 1 2 3 < / i n t > < / v a l u e > < / i t e m > < i t e m > < k e y > < s t r i n g > E x i s t i n g   S l o t s < / s t r i n g > < / k e y > < v a l u e > < i n t > 1 6 6 < / i n t > < / v a l u e > < / i t e m > < i t e m > < k e y > < s t r i n g > N e w   S l o t s < / s t r i n g > < / k e y > < v a l u e > < i n t > 1 3 8 < / i n t > < / v a l u e > < / i t e m > < i t e m > < k e y > < s t r i n g > E x i s t i n g   S l o t s   ( W e i g h t e d ) < / s t r i n g > < / k e y > < v a l u e > < i n t > 2 7 2 < / i n t > < / v a l u e > < / i t e m > < i t e m > < k e y > < s t r i n g > N e w   S l o t s   ( W e i g h t e d ) < / s t r i n g > < / k e y > < v a l u e > < i n t > 2 4 4 < / i n t > < / v a l u e > < / i t e m > < / C o l u m n W i d t h s > < C o l u m n D i s p l a y I n d e x > < i t e m > < k e y > < s t r i n g > O r g a n i z a t i o n < / s t r i n g > < / k e y > < v a l u e > < i n t > 0 < / i n t > < / v a l u e > < / i t e m > < i t e m > < k e y > < s t r i n g > R e q u e s t e d < / s t r i n g > < / k e y > < v a l u e > < i n t > 1 < / i n t > < / v a l u e > < / i t e m > < i t e m > < k e y > < s t r i n g > S c o r e < / s t r i n g > < / k e y > < v a l u e > < i n t > 2 < / i n t > < / v a l u e > < / i t e m > < i t e m > < k e y > < s t r i n g > F u n d i n g   A m o u n t < / s t r i n g > < / k e y > < v a l u e > < i n t > 3 < / i n t > < / v a l u e > < / i t e m > < i t e m > < k e y > < s t r i n g > %   F u n d e d < / s t r i n g > < / k e y > < v a l u e > < i n t > 4 < / i n t > < / v a l u e > < / i t e m > < i t e m > < k e y > < s t r i n g > #   R e c o m m e n d   F u n d i n g < / s t r i n g > < / k e y > < v a l u e > < i n t > 5 < / i n t > < / v a l u e > < / i t e m > < i t e m > < k e y > < s t r i n g > #   S c o r e d < / s t r i n g > < / k e y > < v a l u e > < i n t > 6 < / i n t > < / v a l u e > < / i t e m > < i t e m > < k e y > < s t r i n g > %   R e c o m m e n d < / s t r i n g > < / k e y > < v a l u e > < i n t > 7 < / i n t > < / v a l u e > < / i t e m > < i t e m > < k e y > < s t r i n g > S l o t s < / s t r i n g > < / k e y > < v a l u e > < i n t > 8 < / i n t > < / v a l u e > < / i t e m > < i t e m > < k e y > < s t r i n g > O p e n   e x i s t i n g   s l o t s   d u e   t o   s t a f f i n g < / s t r i n g > < / k e y > < v a l u e > < i n t > 9 < / i n t > < / v a l u e > < / i t e m > < i t e m > < k e y > < s t r i n g > #   R e c o m m e n d   m u l t i - y e a r   f u n d i n g < / s t r i n g > < / k e y > < v a l u e > < i n t > 1 0 < / i n t > < / v a l u e > < / i t e m > < i t e m > < k e y > < s t r i n g > M u l t i - y e a r   R e q u e s t ? < / s t r i n g > < / k e y > < v a l u e > < i n t > 1 1 < / i n t > < / v a l u e > < / i t e m > < i t e m > < k e y > < s t r i n g > M u l t i - y e a r   Y e a r   2 < / s t r i n g > < / k e y > < v a l u e > < i n t > 1 2 < / i n t > < / v a l u e > < / i t e m > < i t e m > < k e y > < s t r i n g > M u l t i - y e a r   Y e a r   3 < / s t r i n g > < / k e y > < v a l u e > < i n t > 1 3 < / i n t > < / v a l u e > < / i t e m > < i t e m > < k e y > < s t r i n g > Z i p   C o d e < / s t r i n g > < / k e y > < v a l u e > < i n t > 1 4 < / i n t > < / v a l u e > < / i t e m > < i t e m > < k e y > < s t r i n g > U n s p e n t   F u n d s   F Y 2 0 < / s t r i n g > < / k e y > < v a l u e > < i n t > 1 5 < / i n t > < / v a l u e > < / i t e m > < i t e m > < k e y > < s t r i n g > U n s p e n t   F u n d s   F Y 2 1 < / s t r i n g > < / k e y > < v a l u e > < i n t > 1 6 < / i n t > < / v a l u e > < / i t e m > < i t e m > < k e y > < s t r i n g > U n s p e n t   F u n d s   F Y 2 2 < / s t r i n g > < / k e y > < v a l u e > < i n t > 1 7 < / i n t > < / v a l u e > < / i t e m > < i t e m > < k e y > < s t r i n g > U n s p e n t   F u n d s   F Y 2 3 < / s t r i n g > < / k e y > < v a l u e > < i n t > 1 8 < / i n t > < / v a l u e > < / i t e m > < i t e m > < k e y > < s t r i n g > S t r a t e g y < / s t r i n g > < / k e y > < v a l u e > < i n t > 1 9 < / i n t > < / v a l u e > < / i t e m > < i t e m > < k e y > < s t r i n g > E x i s t i n g   S l o t s < / s t r i n g > < / k e y > < v a l u e > < i n t > 2 0 < / i n t > < / v a l u e > < / i t e m > < i t e m > < k e y > < s t r i n g > N e w   S l o t s < / s t r i n g > < / k e y > < v a l u e > < i n t > 2 1 < / i n t > < / v a l u e > < / i t e m > < i t e m > < k e y > < s t r i n g > E x i s t i n g   S l o t s   ( W e i g h t e d ) < / s t r i n g > < / k e y > < v a l u e > < i n t > 2 2 < / i n t > < / v a l u e > < / i t e m > < i t e m > < k e y > < s t r i n g > N e w   S l o t s   ( W e i g h t e d ) < / s t r i n g > < / k e y > < v a l u e > < i n t > 2 3 < / 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R e l a t i o n s h i p A u t o D e t e c t i o n E n a b l e d " > < C u s t o m C o n t e n t > < ! [ C D A T A [ T r u e ] ] > < / C u s t o m C o n t e n t > < / G e m i n i > 
</file>

<file path=customXml/item33.xml>��< ? x m l   v e r s i o n = " 1 . 0 "   e n c o d i n g = " U T F - 1 6 " ? > < G e m i n i   x m l n s = " h t t p : / / g e m i n i / p i v o t c u s t o m i z a t i o n / F o r m u l a B a r S t a t e " > < C u s t o m C o n t e n t > < ! [ C D A T A [ < S a n d b o x E d i t o r . F o r m u l a B a r S t a t e   x m l n s = " h t t p : / / s c h e m a s . d a t a c o n t r a c t . o r g / 2 0 0 4 / 0 7 / M i c r o s o f t . A n a l y s i s S e r v i c e s . C o m m o n "   x m l n s : i = " h t t p : / / w w w . w 3 . o r g / 2 0 0 1 / X M L S c h e m a - i n s t a n c e " > < H e i g h t > 2 4 8 < / H e i g h t > < / S a n d b o x E d i t o r . F o r m u l a B a r S t a t e > ] ] > < / C u s t o m C o n t e n t > < / G e m i n i > 
</file>

<file path=customXml/item34.xml>��< ? x m l   v e r s i o n = " 1 . 0 "   e n c o d i n g = " U T F - 1 6 " ? > < G e m i n i   x m l n s = " h t t p : / / g e m i n i / p i v o t c u s t o m i z a t i o n / T a b l e X M L _ S t r a t e g i e s _ 2 2 1 1 5 9 9 9 - 2 8 1 a - 4 2 b 3 - a e 8 4 - e 5 9 6 f a 5 b 8 7 e a " > < C u s t o m C o n t e n t > < ! [ C D A T A [ < T a b l e W i d g e t G r i d S e r i a l i z a t i o n   x m l n s : x s d = " h t t p : / / w w w . w 3 . o r g / 2 0 0 1 / X M L S c h e m a "   x m l n s : x s i = " h t t p : / / w w w . w 3 . o r g / 2 0 0 1 / X M L S c h e m a - i n s t a n c e " > < C o l u m n S u g g e s t e d T y p e   / > < C o l u m n F o r m a t   / > < C o l u m n A c c u r a c y   / > < C o l u m n C u r r e n c y S y m b o l   / > < C o l u m n P o s i t i v e P a t t e r n   / > < C o l u m n N e g a t i v e P a t t e r n   / > < C o l u m n W i d t h s > < i t e m > < k e y > < s t r i n g > S t r a t e g y < / s t r i n g > < / k e y > < v a l u e > < i n t > 1 2 3 < / i n t > < / v a l u e > < / i t e m > < i t e m > < k e y > < s t r i n g > I n d e x < / s t r i n g > < / k e y > < v a l u e > < i n t > 1 0 0 < / i n t > < / v a l u e > < / i t e m > < / C o l u m n W i d t h s > < C o l u m n D i s p l a y I n d e x > < i t e m > < k e y > < s t r i n g > S t r a t e g y < / s t r i n g > < / k e y > < v a l u e > < i n t > 0 < / i n t > < / v a l u e > < / i t e m > < i t e m > < k e y > < s t r i n g > I n d e x < / s t r i n g > < / k e y > < v a l u e > < i n t > 1 < / i n t > < / v a l u e > < / i t e m > < / C o l u m n D i s p l a y I n d e x > < C o l u m n F r o z e n   / > < C o l u m n C h e c k e d   / > < C o l u m n F i l t e r   / > < S e l e c t i o n F i l t e r   / > < F i l t e r P a r a m e t e r s   / > < I s S o r t D e s c e n d i n g > f a l s e < / I s S o r t D e s c e n d i n g > < / T a b l e W i d g e t G r i d S e r i a l i z a t i o n > ] ] > < / C u s t o m C o n t e n t > < / G e m i n i > 
</file>

<file path=customXml/item35.xml>��< ? x m l   v e r s i o n = " 1 . 0 "   e n c o d i n g = " U T F - 1 6 " ? > < G e m i n i   x m l n s = " h t t p : / / g e m i n i / p i v o t c u s t o m i z a t i o n / d f 9 a b 2 1 5 - d 5 9 f - 4 8 7 e - a c e 6 - b b 2 0 7 0 6 f 8 a 9 9 " > < 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 T h i r d   Y e a r   P r o j e c t s < / M e a s u r e N a m e > < D i s p l a y N a m e > T h i r d   Y e a r   P r o j e c t s 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 M e a s u r e   S e l e c t e d < / M e a s u r e N a m e > < D i s p l a y N a m e > M e a s u r e   S e l e c t e d < / D i s p l a y N a m e > < V i s i b l e > F a l s e < / V i s i b l e > < / i t e m > < i t e m > < M e a s u r e N a m e > M e a s u r e   C a p t i o n < / M e a s u r e N a m e > < D i s p l a y N a m e > M e a s u r e   C a p t i o n < / D i s p l a y N a m e > < V i s i b l e > F a l s e < / V i s i b l e > < / i t e m > < / C a l c u l a t e d F i e l d s > < S A H o s t H a s h > 0 < / S A H o s t H a s h > < G e m i n i F i e l d L i s t V i s i b l e > T r u e < / G e m i n i F i e l d L i s t V i s i b l e > < / S e t t i n g s > ] ] > < / C u s t o m C o n t e n t > < / G e m i n i > 
</file>

<file path=customXml/item36.xml>��< ? x m l   v e r s i o n = " 1 . 0 "   e n c o d i n g = " U T F - 1 6 " ? > < G e m i n i   x m l n s = " h t t p : / / g e m i n i / p i v o t c u s t o m i z a t i o n / 8 1 b 2 1 9 8 d - b d c a - 4 8 1 5 - b c e 0 - d 8 f 1 a b 5 5 9 9 8 c " > < 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3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 2 7 0 < / a : S i z e A t D p i 9 6 > < a : V i s i b l e > t r u e < / a : V i s i b l e > < / V a l u e > < / K e y V a l u e O f s t r i n g S a n d b o x E d i t o r . M e a s u r e G r i d S t a t e S c d E 3 5 R y > < K e y V a l u e O f s t r i n g S a n d b o x E d i t o r . M e a s u r e G r i d S t a t e S c d E 3 5 R y > < K e y > S t r a t e g i e s _ 1 f 3 1 6 b 7 b - 8 d b f - 4 b 5 7 - a a e c - 4 2 3 b 4 c 1 2 d 3 c 3 < / K e y > < V a l u e   x m l n s : a = " h t t p : / / s c h e m a s . d a t a c o n t r a c t . o r g / 2 0 0 4 / 0 7 / M i c r o s o f t . A n a l y s i s S e r v i c e s . C o m m o n " > < a : H a s F o c u s > t r u e < / a : H a s F o c u s > < a : S i z e A t D p i 9 6 > 1 4 3 < / a : S i z e A t D p i 9 6 > < a : V i s i b l e > t r u e < / a : V i s i b l e > < / V a l u e > < / K e y V a l u e O f s t r i n g S a n d b o x E d i t o r . M e a s u r e G r i d S t a t e S c d E 3 5 R y > < K e y V a l u e O f s t r i n g S a n d b o x E d i t o r . M e a s u r e G r i d S t a t e S c d E 3 5 R y > < K e y > S t r a t e g i e s     R e q u e s t _ 4 9 f 5 6 8 1 a - 8 f 3 8 - 4 2 6 9 - 8 9 0 b - c 1 5 d 6 9 b 3 e 1 5 6 < / K e y > < V a l u e   x m l n s : a = " h t t p : / / s c h e m a s . d a t a c o n t r a c t . o r g / 2 0 0 4 / 0 7 / M i c r o s o f t . A n a l y s i s S e r v i c e s . C o m m o n " > < a : H a s F o c u s > t r u e < / a : H a s F o c u s > < a : S i z e A t D p i 9 6 > 1 4 3 < / a : S i z e A t D p i 9 6 > < a : V i s i b l e > t r u e < / a : V i s i b l e > < / V a l u e > < / K e y V a l u e O f s t r i n g S a n d b o x E d i t o r . M e a s u r e G r i d S t a t e S c d E 3 5 R y > < K e y V a l u e O f s t r i n g S a n d b o x E d i t o r . M e a s u r e G r i d S t a t e S c d E 3 5 R y > < K e y > S t r a t e g i e s   F i l t e r _ 2 0 d 0 b 7 a 5 - 9 7 e 8 - 4 e 5 d - a d 4 c - 5 2 8 9 4 4 8 5 6 4 7 0 < / 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38.xml>��< ? x m l   v e r s i o n = " 1 . 0 "   e n c o d i n g = " U T F - 1 6 " ? > < G e m i n i   x m l n s = " h t t p : / / g e m i n i / p i v o t c u s t o m i z a t i o n / P o w e r P i v o t V e r s i o n " > < C u s t o m C o n t e n t > < ! [ C D A T A [ 2 0 1 5 . 1 3 0 . 1 6 0 5 . 9 1 3 ] ] > < / C u s t o m C o n t e n t > < / G e m i n i > 
</file>

<file path=customXml/item39.xml><?xml version="1.0" encoding="utf-8"?>
<ct:contentTypeSchema xmlns:ct="http://schemas.microsoft.com/office/2006/metadata/contentType" xmlns:ma="http://schemas.microsoft.com/office/2006/metadata/properties/metaAttributes" ct:_="" ma:_="" ma:contentTypeName="Document" ma:contentTypeID="0x010100524C61878930354AA60D80EAE4C1A7AE" ma:contentTypeVersion="13" ma:contentTypeDescription="Create a new document." ma:contentTypeScope="" ma:versionID="0e5a1a16208466255396096257aedf3d">
  <xsd:schema xmlns:xsd="http://www.w3.org/2001/XMLSchema" xmlns:xs="http://www.w3.org/2001/XMLSchema" xmlns:p="http://schemas.microsoft.com/office/2006/metadata/properties" xmlns:ns2="e4a3c355-1d8c-47df-9638-d490a6370467" xmlns:ns3="cafbeb0b-07d2-4b4e-9a20-c861557ab230" targetNamespace="http://schemas.microsoft.com/office/2006/metadata/properties" ma:root="true" ma:fieldsID="ea36259913c968ae95e1a331c13b90a5" ns2:_="" ns3:_="">
    <xsd:import namespace="e4a3c355-1d8c-47df-9638-d490a6370467"/>
    <xsd:import namespace="cafbeb0b-07d2-4b4e-9a20-c861557ab2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c355-1d8c-47df-9638-d490a6370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ca6aeba-1d2c-45bc-9e3a-55fc3c9067b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beb0b-07d2-4b4e-9a20-c861557ab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4d51d6-c99c-4ac4-8f83-0063fd562dcc}" ma:internalName="TaxCatchAll" ma:showField="CatchAllData" ma:web="cafbeb0b-07d2-4b4e-9a20-c861557ab23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c b 6 b 1 1 5 a - 8 9 8 5 - 4 5 b c - a c 3 1 - b e 1 a c 2 7 6 0 a 4 5 " > < 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 T h i r d   Y e a r   F u n d s < / M e a s u r e N a m e > < D i s p l a y N a m e > T h i r d 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40.xml><?xml version="1.0" encoding="utf-8"?>
<?mso-contentType ?>
<FormTemplates xmlns="http://schemas.microsoft.com/sharepoint/v3/contenttype/forms">
  <Display>DocumentLibraryForm</Display>
  <Edit>DocumentLibraryForm</Edit>
  <New>DocumentLibraryForm</New>
</FormTemplates>
</file>

<file path=customXml/item41.xml><?xml version="1.0" encoding="utf-8"?>
<p:properties xmlns:p="http://schemas.microsoft.com/office/2006/metadata/properties" xmlns:xsi="http://www.w3.org/2001/XMLSchema-instance" xmlns:pc="http://schemas.microsoft.com/office/infopath/2007/PartnerControls">
  <documentManagement>
    <TaxCatchAll xmlns="cafbeb0b-07d2-4b4e-9a20-c861557ab230" xsi:nil="true"/>
    <lcf76f155ced4ddcb4097134ff3c332f xmlns="e4a3c355-1d8c-47df-9638-d490a6370467">
      <Terms xmlns="http://schemas.microsoft.com/office/infopath/2007/PartnerControls"/>
    </lcf76f155ced4ddcb4097134ff3c332f>
  </documentManagement>
</p:properties>
</file>

<file path=customXml/item5.xml>��< ? x m l   v e r s i o n = " 1 . 0 "   e n c o d i n g = " U T F - 1 6 " ? > < G e m i n i   x m l n s = " h t t p : / / g e m i n i / p i v o t c u s t o m i z a t i o n / e e 6 a a 7 b c - a 2 e d - 4 e e 7 - 8 f 2 e - 2 c 9 8 3 0 b 5 5 3 b 6 " > < 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6.xml>��< ? x m l   v e r s i o n = " 1 . 0 "   e n c o d i n g = " U T F - 1 6 " ? > < G e m i n i   x m l n s = " h t t p : / / g e m i n i / p i v o t c u s t o m i z a t i o n / C l i e n t W i n d o w X M L " > < C u s t o m C o n t e n t > < ! [ C D A T A [ T a b l e 1 ] ] > < / C u s t o m C o n t e n t > < / G e m i n i > 
</file>

<file path=customXml/item7.xml>��< ? x m l   v e r s i o n = " 1 . 0 "   e n c o d i n g = " U T F - 1 6 " ? > < G e m i n i   x m l n s = " h t t p : / / g e m i n i / p i v o t c u s t o m i z a t i o n / 7 d c e 0 7 3 2 - 9 0 4 d - 4 5 1 2 - 9 c a 0 - 7 4 3 2 0 2 1 c 5 a 5 0 " > < 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8.xml>��< ? x m l   v e r s i o n = " 1 . 0 "   e n c o d i n g = " U T F - 1 6 " ? > < G e m i n i   x m l n s = " h t t p : / / g e m i n i / p i v o t c u s t o m i z a t i o n / 6 a b b 9 0 d a - f 1 9 e - 4 a a 7 - 8 f 6 d - c 9 b e 6 e c c d d 3 f " > < 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 T h i r d   Y e a r   F u n d s < / M e a s u r e N a m e > < D i s p l a y N a m e > T h i r d 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9.xml>��< ? x m l   v e r s i o n = " 1 . 0 "   e n c o d i n g = " U T F - 1 6 " ? > < G e m i n i   x m l n s = " h t t p : / / g e m i n i / p i v o t c u s t o m i z a t i o n / 1 2 2 d 8 8 d 2 - 1 0 1 3 - 4 9 c 3 - 9 a b 9 - e 9 4 a 0 f 5 2 0 5 2 7 " > < C u s t o m C o n t e n t > < ! [ C D A T A [ < ? x m l   v e r s i o n = " 1 . 0 "   e n c o d i n g = " u t f - 1 6 " ? > < S e t t i n g s > < C a l c u l a t e d F i e l d s > < i t e m > < M e a s u r e N a m e > M a x   R e q u e s t e d < / M e a s u r e N a m e > < D i s p l a y N a m e > M a x   R e q u e s t e d < / D i s p l a y N a m e > < V i s i b l e > F a l s e < / V i s i b l e > < / i t e m > < i t e m > < M e a s u r e N a m e > M i n   R e q u e s t e d < / M e a s u r e N a m e > < D i s p l a y N a m e > M i n   R e q u e s t e d < / D i s p l a y N a m e > < V i s i b l e > F a l s e < / V i s i b l e > < / i t e m > < i t e m > < M e a s u r e N a m e > M e d i a n   R e q u e s t e d < / M e a s u r e N a m e > < D i s p l a y N a m e > M e d i a n   R e q u e s t e d < / D i s p l a y N a m e > < V i s i b l e > F a l s e < / V i s i b l e > < / i t e m > < i t e m > < M e a s u r e N a m e > M e a n   R e q u e s t e d < / M e a s u r e N a m e > < D i s p l a y N a m e > M e a n   R e q u e s t e d < / D i s p l a y N a m e > < V i s i b l e > F a l s e < / V i s i b l e > < / i t e m > < i t e m > < M e a s u r e N a m e > M a x   F u n d e d < / M e a s u r e N a m e > < D i s p l a y N a m e > M a x   F u n d e d < / D i s p l a y N a m e > < V i s i b l e > F a l s e < / V i s i b l e > < / i t e m > < i t e m > < M e a s u r e N a m e > M i n   F u n d e d < / M e a s u r e N a m e > < D i s p l a y N a m e > M i n   F u n d e d < / D i s p l a y N a m e > < V i s i b l e > F a l s e < / V i s i b l e > < / i t e m > < i t e m > < M e a s u r e N a m e > M e d i a n   F u n d e d < / M e a s u r e N a m e > < D i s p l a y N a m e > M e d i a n   F u n d e d < / D i s p l a y N a m e > < V i s i b l e > F a l s e < / V i s i b l e > < / i t e m > < i t e m > < M e a s u r e N a m e > M e a n   F u n d e d < / M e a s u r e N a m e > < D i s p l a y N a m e > M e a n   F u n d e d < / D i s p l a y N a m e > < V i s i b l e > F a l s e < / V i s i b l e > < / i t e m > < i t e m > < M e a s u r e N a m e > P r o j e c t s < / M e a s u r e N a m e > < D i s p l a y N a m e > P r o j e c t s < / D i s p l a y N a m e > < V i s i b l e > F a l s e < / V i s i b l e > < / i t e m > < i t e m > < M e a s u r e N a m e > M u l t i - Y e a r   P r o j e c t s < / M e a s u r e N a m e > < D i s p l a y N a m e > M u l t i - Y e a r   P r o j e c t s < / D i s p l a y N a m e > < V i s i b l e > F a l s e < / V i s i b l e > < / i t e m > < i t e m > < M e a s u r e N a m e > R e q u e s t e d   A m o u n t < / M e a s u r e N a m e > < D i s p l a y N a m e > R e q u e s t e d   A m o u n t < / D i s p l a y N a m e > < V i s i b l e > F a l s e < / V i s i b l e > < / i t e m > < i t e m > < M e a s u r e N a m e > F u n d e d   A m o u n t < / M e a s u r e N a m e > < D i s p l a y N a m e > F u n d e d   A m o u n t < / D i s p l a y N a m e > < V i s i b l e > F a l s e < / V i s i b l e > < / i t e m > < i t e m > < M e a s u r e N a m e > F i r s t   Y e a r   F u n d s < / M e a s u r e N a m e > < D i s p l a y N a m e > F i r s t   Y e a r   F u n d s < / D i s p l a y N a m e > < V i s i b l e > F a l s e < / V i s i b l e > < / i t e m > < i t e m > < M e a s u r e N a m e > S e c o n d   Y e a r   F u n d s < / M e a s u r e N a m e > < D i s p l a y N a m e > S e c o n d   Y e a r   F u n d s < / D i s p l a y N a m e > < V i s i b l e > F a l s e < / V i s i b l e > < / i t e m > < i t e m > < M e a s u r e N a m e > 2 0 2 0   U n s p e n t < / M e a s u r e N a m e > < D i s p l a y N a m e > 2 0 2 0   U n s p e n t < / D i s p l a y N a m e > < V i s i b l e > F a l s e < / V i s i b l e > < / i t e m > < i t e m > < M e a s u r e N a m e > 2 0 2 1   U n s p e n t < / M e a s u r e N a m e > < D i s p l a y N a m e > 2 0 2 1   U n s p e n t < / D i s p l a y N a m e > < V i s i b l e > F a l s e < / V i s i b l e > < / i t e m > < i t e m > < M e a s u r e N a m e > 2 0 2 2   U n s p e n t < / M e a s u r e N a m e > < D i s p l a y N a m e > 2 0 2 2   U n s p e n t < / D i s p l a y N a m e > < V i s i b l e > F a l s e < / V i s i b l e > < / i t e m > < i t e m > < M e a s u r e N a m e > 2 0 2 3   U n p s e n t < / M e a s u r e N a m e > < D i s p l a y N a m e > 2 0 2 3   U n p s e n t < / D i s p l a y N a m e > < V i s i b l e > F a l s e < / V i s i b l e > < / i t e m > < i t e m > < M e a s u r e N a m e > A d d i t i o n a l   E x i s t i n g   S l o t s   F u n d e d < / M e a s u r e N a m e > < D i s p l a y N a m e > A d d i t i o n a l   E x i s t i n g   S l o t s   F u n d e d < / D i s p l a y N a m e > < V i s i b l e > F a l s e < / V i s i b l e > < / i t e m > < i t e m > < M e a s u r e N a m e > N e w   S l o t s   F u n d e d < / M e a s u r e N a m e > < D i s p l a y N a m e > N e w   S l o t s   F u n d e d < / D i s p l a y N a m e > < V i s i b l e > F a l s e < / V i s i b l e > < / i t e m > < i t e m > < M e a s u r e N a m e > W e i g h t e d   A d d i t i o n a l   E x i s t i n g   S l o t s < / M e a s u r e N a m e > < D i s p l a y N a m e > W e i g h t e d   A d d i t i o n a l   E x i s t i n g   S l o t s < / D i s p l a y N a m e > < V i s i b l e > F a l s e < / V i s i b l e > < / i t e m > < i t e m > < M e a s u r e N a m e > W e i g h t e d   N e w   S l o t s < / M e a s u r e N a m e > < D i s p l a y N a m e > W e i g h t e d   N e w   S l o t s < / D i s p l a y N a m e > < V i s i b l e > F a l s e < / V i s i b l e > < / i t e m > < i t e m > < M e a s u r e N a m e > M a x   S c o r e < / M e a s u r e N a m e > < D i s p l a y N a m e > M a x   S c o r e < / D i s p l a y N a m e > < V i s i b l e > F a l s e < / V i s i b l e > < / i t e m > < i t e m > < M e a s u r e N a m e > M i n   S c o r e < / M e a s u r e N a m e > < D i s p l a y N a m e > M i n   S c o r e < / D i s p l a y N a m e > < V i s i b l e > F a l s e < / V i s i b l e > < / i t e m > < i t e m > < M e a s u r e N a m e > M e d i a n   S c o r e < / M e a s u r e N a m e > < D i s p l a y N a m e > M e d i a n   S c o r e < / D i s p l a y N a m e > < V i s i b l e > F a l s e < / V i s i b l e > < / i t e m > < i t e m > < M e a s u r e N a m e > M e a n   S c o r e < / M e a s u r e N a m e > < D i s p l a y N a m e > M e a n   S c o r e < / D i s p l a y N a m e > < V i s i b l e > F a l s e < / V i s i b l e > < / i t e m > < i t e m > < M e a s u r e N a m e > P r o j e c t s   F u n d e d < / M e a s u r e N a m e > < D i s p l a y N a m e > P r o j e c t s   F u n d e d < / D i s p l a y N a m e > < V i s i b l e > F a l s e < / V i s i b l e > < / i t e m > < i t e m > < M e a s u r e N a m e > M u l t i - Y e a r   P r o j e c t s   F u n d e d < / M e a s u r e N a m e > < D i s p l a y N a m e > M u l t i - Y e a r   P r o j e c t s   F u n d e d < / D i s p l a y N a m e > < V i s i b l e > F a l s e < / V i s i b l e > < / i t e m > < i t e m > < M e a s u r e N a m e > T h i r d   Y e a r   F u n d s < / M e a s u r e N a m e > < D i s p l a y N a m e > T h i r d   Y e a r   F u n d s < / D i s p l a y N a m e > < V i s i b l e > F a l s e < / V i s i b l e > < / i t e m > < i t e m > < M e a s u r e N a m e > R e q u e s t < / M e a s u r e N a m e > < D i s p l a y N a m e > R e q u e s t < / D i s p l a y N a m e > < V i s i b l e > F a l s e < / V i s i b l e > < / i t e m > < i t e m > < M e a s u r e N a m e > F i r s t   Y e a r   F u n d i n g < / M e a s u r e N a m e > < D i s p l a y N a m e > F i r s t   Y e a r   F u n d i n g < / D i s p l a y N a m e > < V i s i b l e > F a l s e < / V i s i b l e > < / i t e m > < i t e m > < M e a s u r e N a m e > S e c o n d   Y e a r   F u n d i n g < / M e a s u r e N a m e > < D i s p l a y N a m e > S e c o n d   Y e a r   F u n d i n g < / D i s p l a y N a m e > < V i s i b l e > F a l s e < / V i s i b l e > < / i t e m > < i t e m > < M e a s u r e N a m e > T h i r d   Y e a r   F u n d i n g < / M e a s u r e N a m e > < D i s p l a y N a m e > T h i r d   Y e a r   F u n d i n g < / 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D97198B3-DB34-4E51-9ED2-326D8B7A1A74}">
  <ds:schemaRefs>
    <ds:schemaRef ds:uri="http://gemini/pivotcustomization/SandboxNonEmpty"/>
  </ds:schemaRefs>
</ds:datastoreItem>
</file>

<file path=customXml/itemProps10.xml><?xml version="1.0" encoding="utf-8"?>
<ds:datastoreItem xmlns:ds="http://schemas.openxmlformats.org/officeDocument/2006/customXml" ds:itemID="{E1C6515F-36FE-43B5-A068-6D09969E4C78}">
  <ds:schemaRefs>
    <ds:schemaRef ds:uri="http://schemas.microsoft.com/DataMashup"/>
  </ds:schemaRefs>
</ds:datastoreItem>
</file>

<file path=customXml/itemProps11.xml><?xml version="1.0" encoding="utf-8"?>
<ds:datastoreItem xmlns:ds="http://schemas.openxmlformats.org/officeDocument/2006/customXml" ds:itemID="{8DF20C6A-4643-4E41-9B42-7649F06ADDE4}">
  <ds:schemaRefs>
    <ds:schemaRef ds:uri="http://gemini/pivotcustomization/52d3f346-6276-457f-a5d2-d6b0364438af"/>
  </ds:schemaRefs>
</ds:datastoreItem>
</file>

<file path=customXml/itemProps12.xml><?xml version="1.0" encoding="utf-8"?>
<ds:datastoreItem xmlns:ds="http://schemas.openxmlformats.org/officeDocument/2006/customXml" ds:itemID="{27EC63DD-784E-440F-AB40-70C4DEE54651}">
  <ds:schemaRefs>
    <ds:schemaRef ds:uri="http://gemini/pivotcustomization/LinkedTableUpdateMode"/>
  </ds:schemaRefs>
</ds:datastoreItem>
</file>

<file path=customXml/itemProps13.xml><?xml version="1.0" encoding="utf-8"?>
<ds:datastoreItem xmlns:ds="http://schemas.openxmlformats.org/officeDocument/2006/customXml" ds:itemID="{13A2BD7B-88D3-4293-BD65-46D39CCC3CEF}">
  <ds:schemaRefs>
    <ds:schemaRef ds:uri="http://gemini/pivotcustomization/TableXML_Strategies_1f316b7b-8dbf-4b57-aaec-423b4c12d3c3"/>
  </ds:schemaRefs>
</ds:datastoreItem>
</file>

<file path=customXml/itemProps14.xml><?xml version="1.0" encoding="utf-8"?>
<ds:datastoreItem xmlns:ds="http://schemas.openxmlformats.org/officeDocument/2006/customXml" ds:itemID="{EBE83302-1F0A-4352-A1CF-A1683AC5D19C}">
  <ds:schemaRefs>
    <ds:schemaRef ds:uri="http://gemini/pivotcustomization/TableXML_Strategies Filter_20d0b7a5-97e8-4e5d-ad4c-528944856470"/>
  </ds:schemaRefs>
</ds:datastoreItem>
</file>

<file path=customXml/itemProps15.xml><?xml version="1.0" encoding="utf-8"?>
<ds:datastoreItem xmlns:ds="http://schemas.openxmlformats.org/officeDocument/2006/customXml" ds:itemID="{11D3BCC3-8EF7-409F-BD4F-57E98830E2C4}">
  <ds:schemaRefs>
    <ds:schemaRef ds:uri="http://gemini/pivotcustomization/TableOrder"/>
  </ds:schemaRefs>
</ds:datastoreItem>
</file>

<file path=customXml/itemProps16.xml><?xml version="1.0" encoding="utf-8"?>
<ds:datastoreItem xmlns:ds="http://schemas.openxmlformats.org/officeDocument/2006/customXml" ds:itemID="{DF77B4A9-4FAE-40C4-9806-4637F9163BC6}">
  <ds:schemaRefs>
    <ds:schemaRef ds:uri="http://gemini/pivotcustomization/ShowImplicitMeasures"/>
  </ds:schemaRefs>
</ds:datastoreItem>
</file>

<file path=customXml/itemProps17.xml><?xml version="1.0" encoding="utf-8"?>
<ds:datastoreItem xmlns:ds="http://schemas.openxmlformats.org/officeDocument/2006/customXml" ds:itemID="{F3B1D3DC-A9AC-4E47-8AC0-B356EC851301}">
  <ds:schemaRefs>
    <ds:schemaRef ds:uri="http://gemini/pivotcustomization/TableXML_Strategies Request_49f5681a-8f38-4269-890b-c15d69b3e156"/>
  </ds:schemaRefs>
</ds:datastoreItem>
</file>

<file path=customXml/itemProps18.xml><?xml version="1.0" encoding="utf-8"?>
<ds:datastoreItem xmlns:ds="http://schemas.openxmlformats.org/officeDocument/2006/customXml" ds:itemID="{71D241A1-CA1C-48A7-AA6B-0324EFCD5E62}">
  <ds:schemaRefs>
    <ds:schemaRef ds:uri="http://gemini/pivotcustomization/IsSandboxEmbedded"/>
  </ds:schemaRefs>
</ds:datastoreItem>
</file>

<file path=customXml/itemProps19.xml><?xml version="1.0" encoding="utf-8"?>
<ds:datastoreItem xmlns:ds="http://schemas.openxmlformats.org/officeDocument/2006/customXml" ds:itemID="{13ADC934-8D79-44C0-9FCE-A187916AA257}">
  <ds:schemaRefs>
    <ds:schemaRef ds:uri="http://gemini/pivotcustomization/ShowHidden"/>
  </ds:schemaRefs>
</ds:datastoreItem>
</file>

<file path=customXml/itemProps2.xml><?xml version="1.0" encoding="utf-8"?>
<ds:datastoreItem xmlns:ds="http://schemas.openxmlformats.org/officeDocument/2006/customXml" ds:itemID="{349596EC-1B2B-4A51-B08A-C84E0A15ADE4}">
  <ds:schemaRefs>
    <ds:schemaRef ds:uri="http://gemini/pivotcustomization/0230b0f0-9c48-44e9-938c-01d574ee3d2a"/>
  </ds:schemaRefs>
</ds:datastoreItem>
</file>

<file path=customXml/itemProps20.xml><?xml version="1.0" encoding="utf-8"?>
<ds:datastoreItem xmlns:ds="http://schemas.openxmlformats.org/officeDocument/2006/customXml" ds:itemID="{EC3446F8-5216-4ED1-8C35-D771F724FF37}">
  <ds:schemaRefs>
    <ds:schemaRef ds:uri="http://gemini/pivotcustomization/4a4f73e1-2e5e-48de-a2d0-a7a601e32bc2"/>
  </ds:schemaRefs>
</ds:datastoreItem>
</file>

<file path=customXml/itemProps21.xml><?xml version="1.0" encoding="utf-8"?>
<ds:datastoreItem xmlns:ds="http://schemas.openxmlformats.org/officeDocument/2006/customXml" ds:itemID="{1E2F05FB-2491-46D6-B56D-7F8E435C60DE}">
  <ds:schemaRefs>
    <ds:schemaRef ds:uri="http://gemini/pivotcustomization/ManualCalcMode"/>
  </ds:schemaRefs>
</ds:datastoreItem>
</file>

<file path=customXml/itemProps22.xml><?xml version="1.0" encoding="utf-8"?>
<ds:datastoreItem xmlns:ds="http://schemas.openxmlformats.org/officeDocument/2006/customXml" ds:itemID="{43534516-3736-4CAF-AFEE-84199C3EF15C}">
  <ds:schemaRefs>
    <ds:schemaRef ds:uri="http://gemini/pivotcustomization/54e23585-5465-4773-85cd-96d731a55148"/>
  </ds:schemaRefs>
</ds:datastoreItem>
</file>

<file path=customXml/itemProps23.xml><?xml version="1.0" encoding="utf-8"?>
<ds:datastoreItem xmlns:ds="http://schemas.openxmlformats.org/officeDocument/2006/customXml" ds:itemID="{1F353311-7798-4520-B825-40131865D781}">
  <ds:schemaRefs>
    <ds:schemaRef ds:uri="http://gemini/pivotcustomization/Diagrams"/>
  </ds:schemaRefs>
</ds:datastoreItem>
</file>

<file path=customXml/itemProps24.xml><?xml version="1.0" encoding="utf-8"?>
<ds:datastoreItem xmlns:ds="http://schemas.openxmlformats.org/officeDocument/2006/customXml" ds:itemID="{1081A216-12C8-4513-8479-F8BBFF65D048}">
  <ds:schemaRefs>
    <ds:schemaRef ds:uri="http://gemini/pivotcustomization/0e5b31d9-b461-4dec-a23b-2acc7941a2a5"/>
  </ds:schemaRefs>
</ds:datastoreItem>
</file>

<file path=customXml/itemProps25.xml><?xml version="1.0" encoding="utf-8"?>
<ds:datastoreItem xmlns:ds="http://schemas.openxmlformats.org/officeDocument/2006/customXml" ds:itemID="{95F88393-F7DE-4939-A4DB-ADF56436A7DC}">
  <ds:schemaRefs>
    <ds:schemaRef ds:uri="http://gemini/pivotcustomization/TableXML_Strategies Request_49f5681a-8f38-4269-890b-c15d69b3e156"/>
  </ds:schemaRefs>
</ds:datastoreItem>
</file>

<file path=customXml/itemProps26.xml><?xml version="1.0" encoding="utf-8"?>
<ds:datastoreItem xmlns:ds="http://schemas.openxmlformats.org/officeDocument/2006/customXml" ds:itemID="{D939B900-EF37-4704-B114-5F10CE3F830A}">
  <ds:schemaRefs>
    <ds:schemaRef ds:uri="http://gemini/pivotcustomization/40359fff-4ebe-4eb4-b62a-c81c43802b45"/>
  </ds:schemaRefs>
</ds:datastoreItem>
</file>

<file path=customXml/itemProps27.xml><?xml version="1.0" encoding="utf-8"?>
<ds:datastoreItem xmlns:ds="http://schemas.openxmlformats.org/officeDocument/2006/customXml" ds:itemID="{85D101A5-0E86-42AC-B0A7-EAC2D6570C5F}">
  <ds:schemaRefs>
    <ds:schemaRef ds:uri="http://gemini/pivotcustomization/f68a2653-fe61-4773-8ae7-12528e8b7b70"/>
  </ds:schemaRefs>
</ds:datastoreItem>
</file>

<file path=customXml/itemProps28.xml><?xml version="1.0" encoding="utf-8"?>
<ds:datastoreItem xmlns:ds="http://schemas.openxmlformats.org/officeDocument/2006/customXml" ds:itemID="{4C2A7FA8-6071-4ADA-8115-A44B087423D7}">
  <ds:schemaRefs>
    <ds:schemaRef ds:uri="http://gemini/pivotcustomization/d437e540-e49b-4cc4-b7d7-7773deaa394a"/>
  </ds:schemaRefs>
</ds:datastoreItem>
</file>

<file path=customXml/itemProps29.xml><?xml version="1.0" encoding="utf-8"?>
<ds:datastoreItem xmlns:ds="http://schemas.openxmlformats.org/officeDocument/2006/customXml" ds:itemID="{7DBE2994-8B44-4F58-ABE8-F18A4D5DB145}">
  <ds:schemaRefs>
    <ds:schemaRef ds:uri="http://gemini/pivotcustomization/ErrorCache"/>
  </ds:schemaRefs>
</ds:datastoreItem>
</file>

<file path=customXml/itemProps3.xml><?xml version="1.0" encoding="utf-8"?>
<ds:datastoreItem xmlns:ds="http://schemas.openxmlformats.org/officeDocument/2006/customXml" ds:itemID="{97EC86FD-9BBA-439B-AA24-1837BC4F048B}">
  <ds:schemaRefs>
    <ds:schemaRef ds:uri="http://gemini/pivotcustomization/TableWidget"/>
  </ds:schemaRefs>
</ds:datastoreItem>
</file>

<file path=customXml/itemProps30.xml><?xml version="1.0" encoding="utf-8"?>
<ds:datastoreItem xmlns:ds="http://schemas.openxmlformats.org/officeDocument/2006/customXml" ds:itemID="{0B7F54E3-E15E-47F9-AD29-4A94CA20E272}">
  <ds:schemaRefs>
    <ds:schemaRef ds:uri="http://gemini/pivotcustomization/2cab7e59-e4a6-430c-8d9b-435a5920cf99"/>
  </ds:schemaRefs>
</ds:datastoreItem>
</file>

<file path=customXml/itemProps31.xml><?xml version="1.0" encoding="utf-8"?>
<ds:datastoreItem xmlns:ds="http://schemas.openxmlformats.org/officeDocument/2006/customXml" ds:itemID="{AE2155A7-D936-412A-B284-CC085B2C89FC}">
  <ds:schemaRefs>
    <ds:schemaRef ds:uri="http://gemini/pivotcustomization/TableXML_Table1"/>
  </ds:schemaRefs>
</ds:datastoreItem>
</file>

<file path=customXml/itemProps32.xml><?xml version="1.0" encoding="utf-8"?>
<ds:datastoreItem xmlns:ds="http://schemas.openxmlformats.org/officeDocument/2006/customXml" ds:itemID="{24631502-A74C-480C-B647-45FEAD8FC921}">
  <ds:schemaRefs>
    <ds:schemaRef ds:uri="http://gemini/pivotcustomization/RelationshipAutoDetectionEnabled"/>
  </ds:schemaRefs>
</ds:datastoreItem>
</file>

<file path=customXml/itemProps33.xml><?xml version="1.0" encoding="utf-8"?>
<ds:datastoreItem xmlns:ds="http://schemas.openxmlformats.org/officeDocument/2006/customXml" ds:itemID="{035690A5-6972-4B82-90CF-1F5C1CF12FD8}">
  <ds:schemaRefs>
    <ds:schemaRef ds:uri="http://gemini/pivotcustomization/FormulaBarState"/>
  </ds:schemaRefs>
</ds:datastoreItem>
</file>

<file path=customXml/itemProps34.xml><?xml version="1.0" encoding="utf-8"?>
<ds:datastoreItem xmlns:ds="http://schemas.openxmlformats.org/officeDocument/2006/customXml" ds:itemID="{387E6FCD-3631-406F-A9AA-48505EB46F9E}">
  <ds:schemaRefs>
    <ds:schemaRef ds:uri="http://gemini/pivotcustomization/TableXML_Strategies_22115999-281a-42b3-ae84-e596fa5b87ea"/>
  </ds:schemaRefs>
</ds:datastoreItem>
</file>

<file path=customXml/itemProps35.xml><?xml version="1.0" encoding="utf-8"?>
<ds:datastoreItem xmlns:ds="http://schemas.openxmlformats.org/officeDocument/2006/customXml" ds:itemID="{6080294D-9BBC-4292-A817-CC3FFBA98A04}">
  <ds:schemaRefs>
    <ds:schemaRef ds:uri="http://gemini/pivotcustomization/df9ab215-d59f-487e-ace6-bb20706f8a99"/>
  </ds:schemaRefs>
</ds:datastoreItem>
</file>

<file path=customXml/itemProps36.xml><?xml version="1.0" encoding="utf-8"?>
<ds:datastoreItem xmlns:ds="http://schemas.openxmlformats.org/officeDocument/2006/customXml" ds:itemID="{8EB19663-7F8E-4DA8-A3C2-8BF340C1BF68}">
  <ds:schemaRefs>
    <ds:schemaRef ds:uri="http://gemini/pivotcustomization/81b2198d-bdca-4815-bce0-d8f1ab55998c"/>
  </ds:schemaRefs>
</ds:datastoreItem>
</file>

<file path=customXml/itemProps37.xml><?xml version="1.0" encoding="utf-8"?>
<ds:datastoreItem xmlns:ds="http://schemas.openxmlformats.org/officeDocument/2006/customXml" ds:itemID="{E31C2BA6-0E2E-4FF7-ABB0-4048F90EF8C2}">
  <ds:schemaRefs>
    <ds:schemaRef ds:uri="http://gemini/pivotcustomization/MeasureGridState"/>
  </ds:schemaRefs>
</ds:datastoreItem>
</file>

<file path=customXml/itemProps38.xml><?xml version="1.0" encoding="utf-8"?>
<ds:datastoreItem xmlns:ds="http://schemas.openxmlformats.org/officeDocument/2006/customXml" ds:itemID="{AB4C1490-3B83-44C1-A52C-703D5A941FC6}">
  <ds:schemaRefs>
    <ds:schemaRef ds:uri="http://gemini/pivotcustomization/PowerPivotVersion"/>
  </ds:schemaRefs>
</ds:datastoreItem>
</file>

<file path=customXml/itemProps39.xml><?xml version="1.0" encoding="utf-8"?>
<ds:datastoreItem xmlns:ds="http://schemas.openxmlformats.org/officeDocument/2006/customXml" ds:itemID="{CC8DD8E4-FC3E-483B-ACBB-707ACFDA9A7E}"/>
</file>

<file path=customXml/itemProps4.xml><?xml version="1.0" encoding="utf-8"?>
<ds:datastoreItem xmlns:ds="http://schemas.openxmlformats.org/officeDocument/2006/customXml" ds:itemID="{FDAD81C1-7D0C-4FCC-B572-7246962DBC4D}">
  <ds:schemaRefs>
    <ds:schemaRef ds:uri="http://gemini/pivotcustomization/cb6b115a-8985-45bc-ac31-be1ac2760a45"/>
  </ds:schemaRefs>
</ds:datastoreItem>
</file>

<file path=customXml/itemProps40.xml><?xml version="1.0" encoding="utf-8"?>
<ds:datastoreItem xmlns:ds="http://schemas.openxmlformats.org/officeDocument/2006/customXml" ds:itemID="{49FE6D9B-F3F8-4DEB-8394-5825CAD87185}"/>
</file>

<file path=customXml/itemProps41.xml><?xml version="1.0" encoding="utf-8"?>
<ds:datastoreItem xmlns:ds="http://schemas.openxmlformats.org/officeDocument/2006/customXml" ds:itemID="{2BE3C4A4-31B4-46B3-9DAC-80AE506F2D89}"/>
</file>

<file path=customXml/itemProps5.xml><?xml version="1.0" encoding="utf-8"?>
<ds:datastoreItem xmlns:ds="http://schemas.openxmlformats.org/officeDocument/2006/customXml" ds:itemID="{5DC32BC0-B839-4026-94DB-8CFA1EDC73A2}">
  <ds:schemaRefs>
    <ds:schemaRef ds:uri="http://gemini/pivotcustomization/ee6aa7bc-a2ed-4ee7-8f2e-2c9830b553b6"/>
  </ds:schemaRefs>
</ds:datastoreItem>
</file>

<file path=customXml/itemProps6.xml><?xml version="1.0" encoding="utf-8"?>
<ds:datastoreItem xmlns:ds="http://schemas.openxmlformats.org/officeDocument/2006/customXml" ds:itemID="{792AB4A9-CC54-45D2-87DE-A821DDF38C96}">
  <ds:schemaRefs>
    <ds:schemaRef ds:uri="http://gemini/pivotcustomization/ClientWindowXML"/>
  </ds:schemaRefs>
</ds:datastoreItem>
</file>

<file path=customXml/itemProps7.xml><?xml version="1.0" encoding="utf-8"?>
<ds:datastoreItem xmlns:ds="http://schemas.openxmlformats.org/officeDocument/2006/customXml" ds:itemID="{4E913229-B643-494F-8ADB-3F9BF5723077}">
  <ds:schemaRefs>
    <ds:schemaRef ds:uri="http://gemini/pivotcustomization/7dce0732-904d-4512-9ca0-7432021c5a50"/>
  </ds:schemaRefs>
</ds:datastoreItem>
</file>

<file path=customXml/itemProps8.xml><?xml version="1.0" encoding="utf-8"?>
<ds:datastoreItem xmlns:ds="http://schemas.openxmlformats.org/officeDocument/2006/customXml" ds:itemID="{ECB5B31B-1F9F-42D6-AC03-88C655323A6B}">
  <ds:schemaRefs>
    <ds:schemaRef ds:uri="http://gemini/pivotcustomization/6abb90da-f19e-4aa7-8f6d-c9be6eccdd3f"/>
  </ds:schemaRefs>
</ds:datastoreItem>
</file>

<file path=customXml/itemProps9.xml><?xml version="1.0" encoding="utf-8"?>
<ds:datastoreItem xmlns:ds="http://schemas.openxmlformats.org/officeDocument/2006/customXml" ds:itemID="{C808DCC2-CAA5-455E-AE55-9DD3329B7722}">
  <ds:schemaRefs>
    <ds:schemaRef ds:uri="http://gemini/pivotcustomization/122d88d2-1013-49c3-9ab9-e94a0f5205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Scenarios</vt:lpstr>
      <vt:lpstr>Graphs &amp; Tables</vt:lpstr>
      <vt:lpstr>Unspent</vt:lpstr>
      <vt:lpstr>Slots-MultiYear</vt:lpstr>
      <vt:lpstr>Source Data</vt:lpstr>
      <vt:lpstr>Data Refresh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Angelyn Johnson</dc:creator>
  <cp:keywords/>
  <dc:description/>
  <cp:lastModifiedBy>Angelyn Johnson</cp:lastModifiedBy>
  <cp:revision/>
  <dcterms:created xsi:type="dcterms:W3CDTF">2023-04-03T13:03:49Z</dcterms:created>
  <dcterms:modified xsi:type="dcterms:W3CDTF">2023-04-11T18:09:57Z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0x010100524C61878930354AA60D80EAE4C1A7AE</vt:lpwstr>
  </property>
</Properties>
</file>